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8_{5CE340F4-8454-4F6D-A4D6-8C1A5C19466A}"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workbook>
</file>

<file path=xl/calcChain.xml><?xml version="1.0" encoding="utf-8"?>
<calcChain xmlns="http://schemas.openxmlformats.org/spreadsheetml/2006/main">
  <c r="V267" i="7" l="1"/>
  <c r="U273" i="7" l="1"/>
  <c r="U269" i="7"/>
  <c r="N276" i="7"/>
  <c r="S276" i="7"/>
  <c r="T276" i="7"/>
  <c r="V265" i="7"/>
  <c r="V266" i="7"/>
  <c r="L276" i="7"/>
  <c r="U270" i="7"/>
  <c r="F276" i="7"/>
  <c r="V269" i="7"/>
  <c r="I276" i="7"/>
  <c r="U274" i="7"/>
  <c r="U272" i="7"/>
  <c r="V275" i="7"/>
  <c r="U264" i="7"/>
  <c r="G276" i="7"/>
  <c r="V264" i="7"/>
  <c r="U268" i="7"/>
  <c r="V273" i="7"/>
  <c r="P276" i="7"/>
  <c r="U275" i="7"/>
  <c r="V268" i="7"/>
  <c r="D276" i="7"/>
  <c r="Q276" i="7"/>
  <c r="U267" i="7"/>
  <c r="H276" i="7"/>
  <c r="O276" i="7"/>
  <c r="U271" i="7"/>
  <c r="E276" i="7"/>
  <c r="C276" i="7"/>
  <c r="M276" i="7"/>
  <c r="U265" i="7"/>
  <c r="V271" i="7"/>
  <c r="R276" i="7"/>
  <c r="U266" i="7"/>
  <c r="K276" i="7"/>
  <c r="V274" i="7"/>
  <c r="J276" i="7"/>
  <c r="V270" i="7"/>
  <c r="V272" i="7"/>
  <c r="AF268" i="8"/>
  <c r="AF267" i="8"/>
  <c r="AE274" i="8"/>
  <c r="AE267" i="8"/>
  <c r="AF270" i="8" l="1"/>
  <c r="AE270" i="8"/>
  <c r="AE269" i="8"/>
  <c r="AD272" i="8"/>
  <c r="P276" i="8"/>
  <c r="Y276" i="8"/>
  <c r="Q276" i="8"/>
  <c r="AF274" i="8"/>
  <c r="AC276" i="8"/>
  <c r="AE264" i="8"/>
  <c r="AF271" i="8"/>
  <c r="L276" i="8"/>
  <c r="N276" i="8"/>
  <c r="AE265" i="8"/>
  <c r="AF265" i="8"/>
  <c r="M276" i="8"/>
  <c r="R276" i="8"/>
  <c r="U276" i="8"/>
  <c r="W276" i="8"/>
  <c r="AD264" i="8"/>
  <c r="AE266" i="8"/>
  <c r="E276" i="8"/>
  <c r="AF266" i="8"/>
  <c r="Z276" i="8"/>
  <c r="AF269" i="8"/>
  <c r="AD270" i="8"/>
  <c r="AD271" i="8"/>
  <c r="AC264" i="7" a="1"/>
  <c r="AE271" i="8"/>
  <c r="T276" i="8"/>
  <c r="AF272" i="8"/>
  <c r="U276" i="7"/>
  <c r="V276" i="7"/>
  <c r="I276" i="8"/>
  <c r="D276" i="8"/>
  <c r="V276" i="8"/>
  <c r="H276" i="8"/>
  <c r="J276" i="8"/>
  <c r="K276" i="8"/>
  <c r="AF273" i="8"/>
  <c r="AA276" i="8"/>
  <c r="AB276" i="8"/>
  <c r="AD267" i="8"/>
  <c r="AF264" i="8"/>
  <c r="X276" i="8"/>
  <c r="AD268" i="8"/>
  <c r="AE272" i="8"/>
  <c r="AE275" i="8"/>
  <c r="S276" i="8"/>
  <c r="AD269" i="8"/>
  <c r="AD266" i="8"/>
  <c r="AE273" i="8"/>
  <c r="O276" i="8"/>
  <c r="AF275" i="8"/>
  <c r="AD274" i="8"/>
  <c r="G276" i="8"/>
  <c r="AE268" i="8"/>
  <c r="F276" i="8"/>
  <c r="AD273" i="8"/>
  <c r="AD275" i="8"/>
  <c r="AD265" i="8"/>
  <c r="C276" i="8"/>
  <c r="T275" i="6"/>
  <c r="T274" i="6"/>
  <c r="T273" i="6"/>
  <c r="T272" i="6"/>
  <c r="T271" i="6"/>
  <c r="T270" i="6"/>
  <c r="T269" i="6"/>
  <c r="T268" i="6"/>
  <c r="T267" i="6"/>
  <c r="T266" i="6"/>
  <c r="T265" i="6"/>
  <c r="T264" i="6"/>
  <c r="S275" i="6"/>
  <c r="S274" i="6"/>
  <c r="S273" i="6"/>
  <c r="S272" i="6"/>
  <c r="S271" i="6"/>
  <c r="S270" i="6"/>
  <c r="S269" i="6"/>
  <c r="S268" i="6"/>
  <c r="S267" i="6"/>
  <c r="S266" i="6"/>
  <c r="S265" i="6"/>
  <c r="S264" i="6"/>
  <c r="R275" i="6"/>
  <c r="R274" i="6"/>
  <c r="R273" i="6"/>
  <c r="R272" i="6"/>
  <c r="R271" i="6"/>
  <c r="R270" i="6"/>
  <c r="R269" i="6"/>
  <c r="R268" i="6"/>
  <c r="R267" i="6"/>
  <c r="R266" i="6"/>
  <c r="R265" i="6"/>
  <c r="R264" i="6"/>
  <c r="Q275" i="6"/>
  <c r="Q274" i="6"/>
  <c r="Q273" i="6"/>
  <c r="Q272" i="6"/>
  <c r="Q271" i="6"/>
  <c r="Q270" i="6"/>
  <c r="Q269" i="6"/>
  <c r="Q268" i="6"/>
  <c r="Q267" i="6"/>
  <c r="Q266" i="6"/>
  <c r="Q265" i="6"/>
  <c r="Q264" i="6"/>
  <c r="P275" i="6"/>
  <c r="P274" i="6"/>
  <c r="P273" i="6"/>
  <c r="P272" i="6"/>
  <c r="P271" i="6"/>
  <c r="P270" i="6"/>
  <c r="P269" i="6"/>
  <c r="P268" i="6"/>
  <c r="P267" i="6"/>
  <c r="P266" i="6"/>
  <c r="P265" i="6"/>
  <c r="P264" i="6"/>
  <c r="O275" i="6"/>
  <c r="O274" i="6"/>
  <c r="O273" i="6"/>
  <c r="O272" i="6"/>
  <c r="O271" i="6"/>
  <c r="O270" i="6"/>
  <c r="O269" i="6"/>
  <c r="O268" i="6"/>
  <c r="O267" i="6"/>
  <c r="O266" i="6"/>
  <c r="O265" i="6"/>
  <c r="O264" i="6"/>
  <c r="N275" i="6"/>
  <c r="N274" i="6"/>
  <c r="N273" i="6"/>
  <c r="N272" i="6"/>
  <c r="N271" i="6"/>
  <c r="N270" i="6"/>
  <c r="N269" i="6"/>
  <c r="N268" i="6"/>
  <c r="N267" i="6"/>
  <c r="N266" i="6"/>
  <c r="N265" i="6"/>
  <c r="N264" i="6"/>
  <c r="M275" i="6"/>
  <c r="M274" i="6"/>
  <c r="M273" i="6"/>
  <c r="M272" i="6"/>
  <c r="M271" i="6"/>
  <c r="M270" i="6"/>
  <c r="M269" i="6"/>
  <c r="M268" i="6"/>
  <c r="M267" i="6"/>
  <c r="M266" i="6"/>
  <c r="M265" i="6"/>
  <c r="M264" i="6"/>
  <c r="L275" i="6"/>
  <c r="L274" i="6"/>
  <c r="L273" i="6"/>
  <c r="L272" i="6"/>
  <c r="L271" i="6"/>
  <c r="L270" i="6"/>
  <c r="L269" i="6"/>
  <c r="L268" i="6"/>
  <c r="L267" i="6"/>
  <c r="L266" i="6"/>
  <c r="L265" i="6"/>
  <c r="L264" i="6"/>
  <c r="K275" i="6"/>
  <c r="K274" i="6"/>
  <c r="K273" i="6"/>
  <c r="K272" i="6"/>
  <c r="K271" i="6"/>
  <c r="K270" i="6"/>
  <c r="K269" i="6"/>
  <c r="K268" i="6"/>
  <c r="K267" i="6"/>
  <c r="K266" i="6"/>
  <c r="K265" i="6"/>
  <c r="K264" i="6"/>
  <c r="J275" i="6"/>
  <c r="J274" i="6"/>
  <c r="J273" i="6"/>
  <c r="J272" i="6"/>
  <c r="J271" i="6"/>
  <c r="J270" i="6"/>
  <c r="J269" i="6"/>
  <c r="J268" i="6"/>
  <c r="J267" i="6"/>
  <c r="J266" i="6"/>
  <c r="J265" i="6"/>
  <c r="J264" i="6"/>
  <c r="I275" i="6"/>
  <c r="I274" i="6"/>
  <c r="I273" i="6"/>
  <c r="I272" i="6"/>
  <c r="I271" i="6"/>
  <c r="I270" i="6"/>
  <c r="I269" i="6"/>
  <c r="I268" i="6"/>
  <c r="I267" i="6"/>
  <c r="I266" i="6"/>
  <c r="I265" i="6"/>
  <c r="I264" i="6"/>
  <c r="H275" i="6"/>
  <c r="H274" i="6"/>
  <c r="H273" i="6"/>
  <c r="H272" i="6"/>
  <c r="H271" i="6"/>
  <c r="H270" i="6"/>
  <c r="H269" i="6"/>
  <c r="H268" i="6"/>
  <c r="H267" i="6"/>
  <c r="H266" i="6"/>
  <c r="H265" i="6"/>
  <c r="H264" i="6"/>
  <c r="G275" i="6"/>
  <c r="G274" i="6"/>
  <c r="G273" i="6"/>
  <c r="G272" i="6"/>
  <c r="G271" i="6"/>
  <c r="G270" i="6"/>
  <c r="G269" i="6"/>
  <c r="G268" i="6"/>
  <c r="G267" i="6"/>
  <c r="G266" i="6"/>
  <c r="G265" i="6"/>
  <c r="G264" i="6"/>
  <c r="F275" i="6"/>
  <c r="F274" i="6"/>
  <c r="F273" i="6"/>
  <c r="F272" i="6"/>
  <c r="F271" i="6"/>
  <c r="F270" i="6"/>
  <c r="F269" i="6"/>
  <c r="F268" i="6"/>
  <c r="F267" i="6"/>
  <c r="F266" i="6"/>
  <c r="F265" i="6"/>
  <c r="E275" i="6"/>
  <c r="E274" i="6"/>
  <c r="E273" i="6"/>
  <c r="E272" i="6"/>
  <c r="E271" i="6"/>
  <c r="E270" i="6"/>
  <c r="E269" i="6"/>
  <c r="E268" i="6"/>
  <c r="E267" i="6"/>
  <c r="E266" i="6"/>
  <c r="E265" i="6"/>
  <c r="E264" i="6"/>
  <c r="D275" i="6"/>
  <c r="D274" i="6"/>
  <c r="D273" i="6"/>
  <c r="V273" i="9"/>
  <c r="D271" i="6"/>
  <c r="V271" i="9"/>
  <c r="D269" i="6"/>
  <c r="D267" i="6"/>
  <c r="D266" i="6"/>
  <c r="D265" i="6"/>
  <c r="D264" i="6"/>
  <c r="C275" i="6"/>
  <c r="C273" i="6"/>
  <c r="C272" i="6"/>
  <c r="C271" i="6"/>
  <c r="C270" i="6"/>
  <c r="C268" i="6"/>
  <c r="C264" i="6"/>
  <c r="V269" i="9" l="1"/>
  <c r="U275" i="9"/>
  <c r="U267" i="9"/>
  <c r="U268" i="9"/>
  <c r="V267" i="6"/>
  <c r="V271" i="6"/>
  <c r="K276" i="6"/>
  <c r="U273" i="6"/>
  <c r="V274" i="6"/>
  <c r="V266" i="6"/>
  <c r="U268" i="6"/>
  <c r="V269" i="6"/>
  <c r="V273" i="6"/>
  <c r="U270" i="9"/>
  <c r="C269" i="6"/>
  <c r="U269" i="6" s="1"/>
  <c r="AC264" i="7"/>
  <c r="AJ265" i="7"/>
  <c r="AJ266" i="7" s="1"/>
  <c r="AD264" i="7"/>
  <c r="AI265" i="7"/>
  <c r="AI266" i="7" s="1"/>
  <c r="AN265" i="7"/>
  <c r="AN266" i="7" s="1"/>
  <c r="AI264" i="7"/>
  <c r="AG265" i="7"/>
  <c r="AG266" i="7" s="1"/>
  <c r="AH264" i="7"/>
  <c r="AH265" i="7"/>
  <c r="AH266" i="7" s="1"/>
  <c r="AM264" i="7"/>
  <c r="AF264" i="7"/>
  <c r="AE265" i="7"/>
  <c r="AE266" i="7" s="1"/>
  <c r="AG264" i="7"/>
  <c r="AE264" i="7"/>
  <c r="AF265" i="7"/>
  <c r="AF266" i="7" s="1"/>
  <c r="AN264" i="7"/>
  <c r="AC265" i="7"/>
  <c r="AC266" i="7" s="1"/>
  <c r="AL265" i="7"/>
  <c r="AL266" i="7" s="1"/>
  <c r="AL264" i="7"/>
  <c r="AM265" i="7"/>
  <c r="AM266" i="7" s="1"/>
  <c r="AK264" i="7"/>
  <c r="AJ264" i="7"/>
  <c r="AK265" i="7"/>
  <c r="AK266" i="7" s="1"/>
  <c r="AD265" i="7"/>
  <c r="AD266" i="7" s="1"/>
  <c r="D268" i="6"/>
  <c r="V268" i="6" s="1"/>
  <c r="C266" i="6"/>
  <c r="U266" i="6" s="1"/>
  <c r="C267" i="6"/>
  <c r="U267" i="6" s="1"/>
  <c r="U270" i="6"/>
  <c r="D270" i="6"/>
  <c r="V270" i="6" s="1"/>
  <c r="V265" i="6"/>
  <c r="U271" i="6"/>
  <c r="U272" i="6"/>
  <c r="V275" i="6"/>
  <c r="F277" i="9"/>
  <c r="F276" i="6" s="1"/>
  <c r="F264" i="6"/>
  <c r="V264" i="6" s="1"/>
  <c r="C274" i="6"/>
  <c r="U274" i="6" s="1"/>
  <c r="D272" i="6"/>
  <c r="V272" i="6" s="1"/>
  <c r="U264" i="6"/>
  <c r="U275" i="6"/>
  <c r="N277" i="9"/>
  <c r="N276" i="6" s="1"/>
  <c r="U266" i="9"/>
  <c r="C265" i="6"/>
  <c r="U265" i="6" s="1"/>
  <c r="R277" i="9"/>
  <c r="R276" i="6" s="1"/>
  <c r="AM264" i="8" a="1"/>
  <c r="P277" i="9"/>
  <c r="P276" i="6" s="1"/>
  <c r="V274" i="9"/>
  <c r="V275" i="9"/>
  <c r="V276" i="9"/>
  <c r="M277" i="9"/>
  <c r="M276" i="6" s="1"/>
  <c r="S277" i="9"/>
  <c r="S276" i="6" s="1"/>
  <c r="T277" i="9"/>
  <c r="T276" i="6" s="1"/>
  <c r="L277" i="9"/>
  <c r="L276" i="6" s="1"/>
  <c r="G277" i="9"/>
  <c r="G276" i="6" s="1"/>
  <c r="V270" i="9"/>
  <c r="AF276" i="8"/>
  <c r="AD276" i="8"/>
  <c r="AE276" i="8"/>
  <c r="D277" i="9"/>
  <c r="D276" i="6" s="1"/>
  <c r="V268" i="9"/>
  <c r="U265" i="9"/>
  <c r="H277" i="9"/>
  <c r="H276" i="6" s="1"/>
  <c r="O277" i="9"/>
  <c r="O276" i="6" s="1"/>
  <c r="V272" i="9"/>
  <c r="Q277" i="9"/>
  <c r="Q276" i="6" s="1"/>
  <c r="U272" i="9"/>
  <c r="U271" i="9"/>
  <c r="K277" i="9"/>
  <c r="U273" i="9"/>
  <c r="U276" i="9"/>
  <c r="V266" i="9"/>
  <c r="J277" i="9"/>
  <c r="J276" i="6" s="1"/>
  <c r="I277" i="9"/>
  <c r="I276" i="6" s="1"/>
  <c r="V267" i="9"/>
  <c r="U274" i="9"/>
  <c r="E277" i="9"/>
  <c r="E276" i="6" s="1"/>
  <c r="U269" i="9"/>
  <c r="C277" i="9"/>
  <c r="C276" i="6" s="1"/>
  <c r="V265" i="9"/>
  <c r="U276" i="6" l="1"/>
  <c r="AC264" i="6" a="1"/>
  <c r="V276" i="6"/>
  <c r="AM264" i="8"/>
  <c r="AW264" i="8"/>
  <c r="AX264" i="8"/>
  <c r="AW265" i="8"/>
  <c r="AW266" i="8" s="1"/>
  <c r="AX265" i="8"/>
  <c r="AX266" i="8" s="1"/>
  <c r="AQ264" i="8"/>
  <c r="AS264" i="8"/>
  <c r="AN265" i="8"/>
  <c r="AN266" i="8" s="1"/>
  <c r="AR265" i="8"/>
  <c r="AR266" i="8" s="1"/>
  <c r="AN264" i="8"/>
  <c r="AR264" i="8"/>
  <c r="AV265" i="8"/>
  <c r="AV266" i="8" s="1"/>
  <c r="AV264" i="8"/>
  <c r="AT264" i="8"/>
  <c r="AU264" i="8"/>
  <c r="AQ265" i="8"/>
  <c r="AQ266" i="8" s="1"/>
  <c r="AT265" i="8"/>
  <c r="AT266" i="8" s="1"/>
  <c r="AP265" i="8"/>
  <c r="AP266" i="8" s="1"/>
  <c r="AS265" i="8"/>
  <c r="AS266" i="8" s="1"/>
  <c r="AM265" i="8"/>
  <c r="AM266" i="8" s="1"/>
  <c r="AP264" i="8"/>
  <c r="AO265" i="8"/>
  <c r="AO266" i="8" s="1"/>
  <c r="AO264" i="8"/>
  <c r="AU265" i="8"/>
  <c r="AU266" i="8" s="1"/>
  <c r="K264" i="10"/>
  <c r="L264" i="10"/>
  <c r="I264" i="10"/>
  <c r="J264" i="10"/>
  <c r="Q264" i="10"/>
  <c r="H264" i="10"/>
  <c r="O264" i="10"/>
  <c r="P264" i="10"/>
  <c r="F264" i="10"/>
  <c r="AC265" i="9" a="1"/>
  <c r="M264" i="10"/>
  <c r="T264" i="10"/>
  <c r="U277" i="9"/>
  <c r="V277" i="9"/>
  <c r="R264" i="10"/>
  <c r="N264" i="10"/>
  <c r="S264" i="10"/>
  <c r="G264" i="10"/>
  <c r="E264" i="10"/>
  <c r="V263" i="10"/>
  <c r="V262" i="10"/>
  <c r="V260" i="10"/>
  <c r="V259" i="10"/>
  <c r="V258" i="10"/>
  <c r="V257" i="10"/>
  <c r="V256" i="10"/>
  <c r="V255" i="10"/>
  <c r="V254" i="10"/>
  <c r="U263" i="10"/>
  <c r="U262" i="10"/>
  <c r="U261" i="10"/>
  <c r="U260" i="10"/>
  <c r="U259" i="10"/>
  <c r="U258" i="10"/>
  <c r="U257" i="10"/>
  <c r="U256" i="10"/>
  <c r="U255" i="10"/>
  <c r="U254" i="10"/>
  <c r="V253" i="10"/>
  <c r="U253" i="10"/>
  <c r="V252" i="10"/>
  <c r="AD264" i="6" l="1"/>
  <c r="AF265" i="6"/>
  <c r="AF266" i="6" s="1"/>
  <c r="AI265" i="6"/>
  <c r="AI266" i="6" s="1"/>
  <c r="AC264" i="6"/>
  <c r="AG265" i="6"/>
  <c r="AG266" i="6" s="1"/>
  <c r="AF264" i="6"/>
  <c r="AH265" i="6"/>
  <c r="AH266" i="6" s="1"/>
  <c r="AG264" i="6"/>
  <c r="AH264" i="6"/>
  <c r="AJ265" i="6"/>
  <c r="AJ266" i="6" s="1"/>
  <c r="AI264" i="6"/>
  <c r="AK265" i="6"/>
  <c r="AK266" i="6" s="1"/>
  <c r="AL264" i="6"/>
  <c r="AN265" i="6"/>
  <c r="AN266" i="6" s="1"/>
  <c r="AJ264" i="6"/>
  <c r="AL265" i="6"/>
  <c r="AL266" i="6" s="1"/>
  <c r="AK264" i="6"/>
  <c r="AM265" i="6"/>
  <c r="AM266" i="6" s="1"/>
  <c r="AM264" i="6"/>
  <c r="AN264" i="6"/>
  <c r="AC265" i="6"/>
  <c r="AC266" i="6" s="1"/>
  <c r="AE265" i="6"/>
  <c r="AE266" i="6" s="1"/>
  <c r="AE264" i="6"/>
  <c r="AD265" i="6"/>
  <c r="AD266" i="6" s="1"/>
  <c r="AD265" i="9"/>
  <c r="AG265" i="9"/>
  <c r="AJ265" i="9"/>
  <c r="AF265" i="9"/>
  <c r="AG266" i="9"/>
  <c r="AG267" i="9" s="1"/>
  <c r="AC266" i="9"/>
  <c r="AC267" i="9" s="1"/>
  <c r="AD266" i="9"/>
  <c r="AD267" i="9" s="1"/>
  <c r="AN265" i="9"/>
  <c r="AM265" i="9"/>
  <c r="AJ266" i="9"/>
  <c r="AJ267" i="9" s="1"/>
  <c r="AE266" i="9"/>
  <c r="AE267" i="9" s="1"/>
  <c r="AF266" i="9"/>
  <c r="AF267" i="9" s="1"/>
  <c r="AH266" i="9"/>
  <c r="AH267" i="9" s="1"/>
  <c r="AC265" i="9"/>
  <c r="AE265" i="9"/>
  <c r="AN266" i="9"/>
  <c r="AN267" i="9" s="1"/>
  <c r="AL265" i="9"/>
  <c r="AM266" i="9"/>
  <c r="AM267" i="9" s="1"/>
  <c r="AK265" i="9"/>
  <c r="AL266" i="9"/>
  <c r="AL267" i="9" s="1"/>
  <c r="AI266" i="9"/>
  <c r="AI267" i="9" s="1"/>
  <c r="AK266" i="9"/>
  <c r="AK267" i="9" s="1"/>
  <c r="AH265" i="9"/>
  <c r="AI265" i="9"/>
  <c r="C264" i="10"/>
  <c r="U252" i="10"/>
  <c r="D264" i="10"/>
  <c r="V261" i="10"/>
  <c r="R259" i="6"/>
  <c r="P251" i="6"/>
  <c r="J260" i="6"/>
  <c r="T245" i="6"/>
  <c r="R248" i="6"/>
  <c r="P241" i="6"/>
  <c r="P247" i="6"/>
  <c r="P249" i="6"/>
  <c r="N245" i="6"/>
  <c r="J240" i="6"/>
  <c r="J248" i="6"/>
  <c r="H247" i="6"/>
  <c r="V245" i="7"/>
  <c r="V246" i="7"/>
  <c r="V248" i="7"/>
  <c r="AF240" i="8"/>
  <c r="AF244" i="8"/>
  <c r="AF245" i="8"/>
  <c r="V240" i="9"/>
  <c r="V241" i="9"/>
  <c r="V245" i="9"/>
  <c r="V248" i="9"/>
  <c r="E258" i="6"/>
  <c r="Q253" i="6"/>
  <c r="O261" i="6"/>
  <c r="V237" i="9"/>
  <c r="V232" i="9"/>
  <c r="V226" i="9"/>
  <c r="U237" i="9"/>
  <c r="U232" i="9"/>
  <c r="U228" i="9"/>
  <c r="U226" i="9"/>
  <c r="AF225" i="8"/>
  <c r="AE236" i="8"/>
  <c r="AE234" i="8"/>
  <c r="AE228" i="8"/>
  <c r="AE225" i="8"/>
  <c r="T236" i="6"/>
  <c r="T235" i="6"/>
  <c r="T234" i="6"/>
  <c r="T233" i="6"/>
  <c r="T232" i="6"/>
  <c r="T231" i="6"/>
  <c r="T228" i="6"/>
  <c r="T227" i="6"/>
  <c r="T226" i="6"/>
  <c r="T225" i="6"/>
  <c r="S236" i="6"/>
  <c r="S235" i="6"/>
  <c r="S234" i="6"/>
  <c r="S233" i="6"/>
  <c r="S232" i="6"/>
  <c r="S231" i="6"/>
  <c r="S230" i="6"/>
  <c r="S228" i="6"/>
  <c r="S227" i="6"/>
  <c r="S226" i="6"/>
  <c r="S225" i="6"/>
  <c r="R236" i="6"/>
  <c r="R235" i="6"/>
  <c r="R234" i="6"/>
  <c r="R233" i="6"/>
  <c r="R232" i="6"/>
  <c r="R231" i="6"/>
  <c r="R230" i="6"/>
  <c r="R228" i="6"/>
  <c r="R227" i="6"/>
  <c r="R226" i="6"/>
  <c r="R225" i="6"/>
  <c r="Q236" i="6"/>
  <c r="Q235" i="6"/>
  <c r="Q234" i="6"/>
  <c r="Q233" i="6"/>
  <c r="Q232" i="6"/>
  <c r="Q231" i="6"/>
  <c r="Q228" i="6"/>
  <c r="Q227" i="6"/>
  <c r="Q226" i="6"/>
  <c r="Q225" i="6"/>
  <c r="P236" i="6"/>
  <c r="P235" i="6"/>
  <c r="P234" i="6"/>
  <c r="P233" i="6"/>
  <c r="P232" i="6"/>
  <c r="P231" i="6"/>
  <c r="P230" i="6"/>
  <c r="P228" i="6"/>
  <c r="P227" i="6"/>
  <c r="P226" i="6"/>
  <c r="P225" i="6"/>
  <c r="O236" i="6"/>
  <c r="O235" i="6"/>
  <c r="O233" i="6"/>
  <c r="O232" i="6"/>
  <c r="O231" i="6"/>
  <c r="O228" i="6"/>
  <c r="O227" i="6"/>
  <c r="O226" i="6"/>
  <c r="O225" i="6"/>
  <c r="N236" i="6"/>
  <c r="N235" i="6"/>
  <c r="N234" i="6"/>
  <c r="N233" i="6"/>
  <c r="N232" i="6"/>
  <c r="N231" i="6"/>
  <c r="N230" i="6"/>
  <c r="N228" i="6"/>
  <c r="N227" i="6"/>
  <c r="N226" i="6"/>
  <c r="N225" i="6"/>
  <c r="M236" i="6"/>
  <c r="M235" i="6"/>
  <c r="M234" i="6"/>
  <c r="M233" i="6"/>
  <c r="M232" i="6"/>
  <c r="M231" i="6"/>
  <c r="M230" i="6"/>
  <c r="M228" i="6"/>
  <c r="M227" i="6"/>
  <c r="M226" i="6"/>
  <c r="M225" i="6"/>
  <c r="L236" i="6"/>
  <c r="L235" i="6"/>
  <c r="L234" i="6"/>
  <c r="L233" i="6"/>
  <c r="L232" i="6"/>
  <c r="L230" i="6"/>
  <c r="L228" i="6"/>
  <c r="L227" i="6"/>
  <c r="L226" i="6"/>
  <c r="L225" i="6"/>
  <c r="K236" i="6"/>
  <c r="K235" i="6"/>
  <c r="K234" i="6"/>
  <c r="K232" i="6"/>
  <c r="K230" i="6"/>
  <c r="K228" i="6"/>
  <c r="K227" i="6"/>
  <c r="K225" i="6"/>
  <c r="J236" i="6"/>
  <c r="J235" i="6"/>
  <c r="J234" i="6"/>
  <c r="J233" i="6"/>
  <c r="J232" i="6"/>
  <c r="J231" i="6"/>
  <c r="J228" i="6"/>
  <c r="J227" i="6"/>
  <c r="J225" i="6"/>
  <c r="I226" i="6"/>
  <c r="H225" i="6"/>
  <c r="G234" i="6"/>
  <c r="G233" i="6"/>
  <c r="G232" i="6"/>
  <c r="G227" i="6"/>
  <c r="G226" i="6"/>
  <c r="G225" i="6"/>
  <c r="F236" i="6"/>
  <c r="F235" i="6"/>
  <c r="F234" i="6"/>
  <c r="F233" i="6"/>
  <c r="F228" i="6"/>
  <c r="F227" i="6"/>
  <c r="F226" i="6"/>
  <c r="F225" i="6"/>
  <c r="E236" i="6"/>
  <c r="E235" i="6"/>
  <c r="E234" i="6"/>
  <c r="E232" i="6"/>
  <c r="E231" i="6"/>
  <c r="E229" i="6"/>
  <c r="E228" i="6"/>
  <c r="E226" i="6"/>
  <c r="U61" i="7"/>
  <c r="H209" i="6"/>
  <c r="I209" i="6"/>
  <c r="U153" i="10"/>
  <c r="W153" i="10" s="1"/>
  <c r="X153" i="10" s="1"/>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s="1"/>
  <c r="V126" i="10"/>
  <c r="U127" i="10"/>
  <c r="V127" i="10"/>
  <c r="U128" i="10"/>
  <c r="V128" i="10"/>
  <c r="U129" i="10"/>
  <c r="W142" i="10"/>
  <c r="X142" i="10" s="1"/>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s="1"/>
  <c r="V114" i="10"/>
  <c r="U115" i="10"/>
  <c r="V115" i="10"/>
  <c r="U116" i="10"/>
  <c r="W129" i="10"/>
  <c r="X129" i="10" s="1"/>
  <c r="V116" i="10"/>
  <c r="U117" i="10"/>
  <c r="V117" i="10"/>
  <c r="Y130" i="10"/>
  <c r="Z130" i="10" s="1"/>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s="1"/>
  <c r="V97" i="10"/>
  <c r="U98" i="10"/>
  <c r="V98" i="10"/>
  <c r="U99" i="10"/>
  <c r="V99" i="10"/>
  <c r="U100" i="10"/>
  <c r="V100" i="10"/>
  <c r="U101" i="10"/>
  <c r="V101" i="10"/>
  <c r="Y114" i="10"/>
  <c r="Z114" i="10" s="1"/>
  <c r="U102" i="10"/>
  <c r="V102" i="10"/>
  <c r="Y115" i="10"/>
  <c r="Z115" i="10" s="1"/>
  <c r="U103" i="10"/>
  <c r="W116" i="10"/>
  <c r="X116" i="10" s="1"/>
  <c r="V103" i="10"/>
  <c r="U104" i="10"/>
  <c r="V104" i="10"/>
  <c r="U105" i="10"/>
  <c r="V105" i="10"/>
  <c r="Y118" i="10"/>
  <c r="Z118" i="10" s="1"/>
  <c r="U106" i="10"/>
  <c r="V106" i="10"/>
  <c r="U107" i="10"/>
  <c r="W107" i="10"/>
  <c r="X107" i="10" s="1"/>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s="1"/>
  <c r="U78" i="10"/>
  <c r="V77" i="10"/>
  <c r="U77" i="10"/>
  <c r="V76" i="10"/>
  <c r="U76" i="10"/>
  <c r="V75" i="10"/>
  <c r="U75" i="10"/>
  <c r="V74" i="10"/>
  <c r="U74" i="10"/>
  <c r="V73" i="10"/>
  <c r="U73" i="10"/>
  <c r="V72" i="10"/>
  <c r="U72" i="10"/>
  <c r="V71" i="10"/>
  <c r="Y71" i="10"/>
  <c r="Z71" i="10" s="1"/>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s="1"/>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s="1"/>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s="1"/>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s="1"/>
  <c r="U16" i="10"/>
  <c r="V15" i="10"/>
  <c r="U15" i="10"/>
  <c r="V14" i="10"/>
  <c r="Y27" i="10"/>
  <c r="Z27" i="10" s="1"/>
  <c r="U14" i="10"/>
  <c r="V13" i="10"/>
  <c r="Y26" i="10"/>
  <c r="Z26" i="10" s="1"/>
  <c r="U13" i="10"/>
  <c r="V12" i="10"/>
  <c r="U12" i="10"/>
  <c r="V11" i="10"/>
  <c r="U11" i="10"/>
  <c r="V10" i="10"/>
  <c r="U10" i="10"/>
  <c r="V9" i="10"/>
  <c r="U9" i="10"/>
  <c r="V8" i="10"/>
  <c r="U8" i="10"/>
  <c r="V7" i="10"/>
  <c r="U7" i="10"/>
  <c r="V6" i="10"/>
  <c r="U6" i="10"/>
  <c r="V5" i="10"/>
  <c r="U5" i="10"/>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s="1"/>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s="1"/>
  <c r="V113" i="9"/>
  <c r="U114" i="9"/>
  <c r="V114" i="9"/>
  <c r="U115" i="9"/>
  <c r="V115" i="9"/>
  <c r="U116" i="9"/>
  <c r="V116" i="9"/>
  <c r="U117" i="9"/>
  <c r="V117" i="9"/>
  <c r="U118" i="9"/>
  <c r="V118" i="9"/>
  <c r="U119" i="9"/>
  <c r="V119" i="9"/>
  <c r="Y132" i="9"/>
  <c r="Z132" i="9" s="1"/>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s="1"/>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s="1"/>
  <c r="U66" i="9"/>
  <c r="V65" i="9"/>
  <c r="U65" i="9"/>
  <c r="V64" i="9"/>
  <c r="U64" i="9"/>
  <c r="V63" i="9"/>
  <c r="U63" i="9"/>
  <c r="W76" i="9"/>
  <c r="X76" i="9" s="1"/>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s="1"/>
  <c r="V11" i="9"/>
  <c r="U11" i="9"/>
  <c r="V10" i="9"/>
  <c r="U10" i="9"/>
  <c r="V9" i="9"/>
  <c r="U9" i="9"/>
  <c r="V8" i="9"/>
  <c r="U8" i="9"/>
  <c r="V7" i="9"/>
  <c r="U7" i="9"/>
  <c r="V6" i="9"/>
  <c r="U6" i="9"/>
  <c r="W19" i="9"/>
  <c r="X19" i="9" s="1"/>
  <c r="V5" i="9"/>
  <c r="U5" i="9"/>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s="1"/>
  <c r="AD135" i="8"/>
  <c r="AE135" i="8"/>
  <c r="AF135" i="8"/>
  <c r="AD136" i="8"/>
  <c r="AE136" i="8"/>
  <c r="AF136" i="8"/>
  <c r="AD137" i="8"/>
  <c r="AE137" i="8"/>
  <c r="AF137" i="8"/>
  <c r="AD138" i="8"/>
  <c r="AE138" i="8"/>
  <c r="AF138" i="8"/>
  <c r="AD139" i="8"/>
  <c r="AE139" i="8"/>
  <c r="AF139" i="8"/>
  <c r="AD140" i="8"/>
  <c r="AE140" i="8"/>
  <c r="AF140" i="8"/>
  <c r="AD141" i="8"/>
  <c r="AE141" i="8"/>
  <c r="AF141" i="8"/>
  <c r="AI154" i="8"/>
  <c r="AJ154" i="8" s="1"/>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s="1"/>
  <c r="AF108" i="8"/>
  <c r="AI121" i="8"/>
  <c r="AK121" i="8" s="1"/>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s="1"/>
  <c r="AE44" i="8"/>
  <c r="AD44" i="8"/>
  <c r="AF43" i="8"/>
  <c r="AI43" i="8"/>
  <c r="AJ43" i="8" s="1"/>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s="1"/>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s="1"/>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U147" i="7"/>
  <c r="W147" i="7"/>
  <c r="X147" i="7" s="1"/>
  <c r="V147" i="7"/>
  <c r="U148" i="7"/>
  <c r="V148" i="7"/>
  <c r="Y148" i="7"/>
  <c r="Z148" i="7" s="1"/>
  <c r="U149" i="7"/>
  <c r="V149" i="7"/>
  <c r="U150" i="7"/>
  <c r="V150" i="7"/>
  <c r="Y150" i="7"/>
  <c r="Z150" i="7" s="1"/>
  <c r="U151" i="7"/>
  <c r="V151" i="7"/>
  <c r="U152" i="7"/>
  <c r="V152" i="7"/>
  <c r="U153" i="7"/>
  <c r="W153" i="7"/>
  <c r="X153" i="7" s="1"/>
  <c r="V153" i="7"/>
  <c r="U154" i="7"/>
  <c r="V154" i="7"/>
  <c r="U155" i="7"/>
  <c r="V155" i="7"/>
  <c r="U156" i="7"/>
  <c r="V156" i="7"/>
  <c r="Y156" i="7"/>
  <c r="Z156" i="7" s="1"/>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s="1"/>
  <c r="U136" i="7"/>
  <c r="V136" i="7"/>
  <c r="U137" i="7"/>
  <c r="V137" i="7"/>
  <c r="U138" i="7"/>
  <c r="V138" i="7"/>
  <c r="U139" i="7"/>
  <c r="V139" i="7"/>
  <c r="Y139" i="7"/>
  <c r="Z139" i="7" s="1"/>
  <c r="U140" i="7"/>
  <c r="V140" i="7"/>
  <c r="W140" i="7"/>
  <c r="X140" i="7" s="1"/>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s="1"/>
  <c r="V125" i="7"/>
  <c r="U126" i="7"/>
  <c r="V126" i="7"/>
  <c r="U127" i="7"/>
  <c r="V127" i="7"/>
  <c r="Y140" i="7"/>
  <c r="Z140" i="7" s="1"/>
  <c r="U128" i="7"/>
  <c r="V128" i="7"/>
  <c r="Y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s="1"/>
  <c r="V113" i="7"/>
  <c r="U114" i="7"/>
  <c r="W127" i="7"/>
  <c r="X127" i="7" s="1"/>
  <c r="V114" i="7"/>
  <c r="U115" i="7"/>
  <c r="V115" i="7"/>
  <c r="U116" i="7"/>
  <c r="V116" i="7"/>
  <c r="U117" i="7"/>
  <c r="W117" i="7"/>
  <c r="X117" i="7" s="1"/>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s="1"/>
  <c r="U99" i="7"/>
  <c r="V99" i="7"/>
  <c r="U100" i="7"/>
  <c r="V100" i="7"/>
  <c r="Y113" i="7"/>
  <c r="Z113" i="7" s="1"/>
  <c r="U101" i="7"/>
  <c r="W101" i="7"/>
  <c r="X101" i="7" s="1"/>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s="1"/>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s="1"/>
  <c r="V74" i="7"/>
  <c r="U74" i="7"/>
  <c r="W74" i="7"/>
  <c r="X74" i="7" s="1"/>
  <c r="V73" i="7"/>
  <c r="U73" i="7"/>
  <c r="V72" i="7"/>
  <c r="Y85" i="7"/>
  <c r="Z85" i="7" s="1"/>
  <c r="U72" i="7"/>
  <c r="V71" i="7"/>
  <c r="U71" i="7"/>
  <c r="V70" i="7"/>
  <c r="U70" i="7"/>
  <c r="Y69" i="7"/>
  <c r="AA69" i="7" s="1"/>
  <c r="V69" i="7"/>
  <c r="U69" i="7"/>
  <c r="W69" i="7"/>
  <c r="T68" i="7"/>
  <c r="S68" i="7"/>
  <c r="R68" i="7"/>
  <c r="Q68" i="7"/>
  <c r="P68" i="7"/>
  <c r="O68" i="7"/>
  <c r="N68" i="7"/>
  <c r="M68" i="7"/>
  <c r="L68" i="7"/>
  <c r="K68" i="7"/>
  <c r="J68" i="7"/>
  <c r="I68" i="7"/>
  <c r="H68" i="7"/>
  <c r="G68" i="7"/>
  <c r="D68" i="7"/>
  <c r="C68" i="7"/>
  <c r="C68" i="6"/>
  <c r="V67" i="7"/>
  <c r="U67" i="7"/>
  <c r="V66" i="7"/>
  <c r="Y66" i="7"/>
  <c r="Z66" i="7" s="1"/>
  <c r="U66" i="7"/>
  <c r="V65" i="7"/>
  <c r="U65" i="7"/>
  <c r="V64" i="7"/>
  <c r="U64" i="7"/>
  <c r="V63" i="7"/>
  <c r="U63" i="7"/>
  <c r="V62" i="7"/>
  <c r="U62" i="7"/>
  <c r="W61" i="7"/>
  <c r="X61" i="7" s="1"/>
  <c r="V61" i="7"/>
  <c r="V60" i="7"/>
  <c r="U60" i="7"/>
  <c r="V59" i="7"/>
  <c r="U59" i="7"/>
  <c r="V58" i="7"/>
  <c r="U58" i="7"/>
  <c r="V57" i="7"/>
  <c r="Y57" i="7"/>
  <c r="Z57" i="7" s="1"/>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s="1"/>
  <c r="V50" i="7"/>
  <c r="U50" i="7"/>
  <c r="W50" i="7"/>
  <c r="X50" i="7" s="1"/>
  <c r="V49" i="7"/>
  <c r="U49" i="7"/>
  <c r="W49" i="7"/>
  <c r="X49" i="7" s="1"/>
  <c r="V48" i="7"/>
  <c r="U48" i="7"/>
  <c r="V47" i="7"/>
  <c r="U47" i="7"/>
  <c r="V46" i="7"/>
  <c r="Y59" i="7"/>
  <c r="Z59" i="7" s="1"/>
  <c r="U46" i="7"/>
  <c r="V45" i="7"/>
  <c r="U45" i="7"/>
  <c r="V44" i="7"/>
  <c r="U44" i="7"/>
  <c r="V43" i="7"/>
  <c r="U43" i="7"/>
  <c r="T42" i="7"/>
  <c r="S42" i="7"/>
  <c r="R42" i="7"/>
  <c r="Q42" i="7"/>
  <c r="P42" i="7"/>
  <c r="O42" i="7"/>
  <c r="N42" i="7"/>
  <c r="M42" i="7"/>
  <c r="L42" i="7"/>
  <c r="K42" i="7"/>
  <c r="J42" i="7"/>
  <c r="I42" i="7"/>
  <c r="H42" i="7"/>
  <c r="G42" i="7"/>
  <c r="D42" i="7"/>
  <c r="C42" i="7"/>
  <c r="V41" i="7"/>
  <c r="Y54" i="7"/>
  <c r="Z54" i="7" s="1"/>
  <c r="U41" i="7"/>
  <c r="V40" i="7"/>
  <c r="U40" i="7"/>
  <c r="V39" i="7"/>
  <c r="U39" i="7"/>
  <c r="V38" i="7"/>
  <c r="U38" i="7"/>
  <c r="V37" i="7"/>
  <c r="Y50" i="7"/>
  <c r="Z50" i="7" s="1"/>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s="1"/>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s="1"/>
  <c r="AI49" i="8"/>
  <c r="AJ49" i="8" s="1"/>
  <c r="AG102" i="8"/>
  <c r="AH102" i="8" s="1"/>
  <c r="AI151" i="8"/>
  <c r="AJ151" i="8" s="1"/>
  <c r="I55" i="6"/>
  <c r="Q55" i="6"/>
  <c r="I68" i="6"/>
  <c r="I81" i="6"/>
  <c r="Q81" i="6"/>
  <c r="I94" i="6"/>
  <c r="P120" i="6"/>
  <c r="H120" i="6"/>
  <c r="R29" i="6"/>
  <c r="R42" i="6"/>
  <c r="AI135" i="8"/>
  <c r="AJ135" i="8" s="1"/>
  <c r="AI65" i="8"/>
  <c r="AJ65" i="8" s="1"/>
  <c r="AG106" i="8"/>
  <c r="AH106" i="8" s="1"/>
  <c r="AG98" i="8"/>
  <c r="AH98" i="8" s="1"/>
  <c r="AI155" i="8"/>
  <c r="AJ155" i="8"/>
  <c r="AG150" i="8"/>
  <c r="AH150" i="8" s="1"/>
  <c r="AI147" i="8"/>
  <c r="AJ147" i="8" s="1"/>
  <c r="W50" i="9"/>
  <c r="X50" i="9" s="1"/>
  <c r="W55" i="9"/>
  <c r="X55" i="9" s="1"/>
  <c r="W135" i="9"/>
  <c r="Y71" i="9"/>
  <c r="Z71" i="9" s="1"/>
  <c r="W132" i="9"/>
  <c r="X132" i="9" s="1"/>
  <c r="Y159" i="9"/>
  <c r="Z159" i="9" s="1"/>
  <c r="Y151" i="9"/>
  <c r="Z151" i="9" s="1"/>
  <c r="Y59" i="9"/>
  <c r="Z59" i="9" s="1"/>
  <c r="W118" i="9"/>
  <c r="X118" i="9" s="1"/>
  <c r="W31" i="9"/>
  <c r="X31" i="9" s="1"/>
  <c r="W100" i="9"/>
  <c r="X100" i="9" s="1"/>
  <c r="Y39" i="9"/>
  <c r="Z39" i="9" s="1"/>
  <c r="W138" i="9"/>
  <c r="X138" i="9" s="1"/>
  <c r="Y58" i="9"/>
  <c r="Z58" i="9" s="1"/>
  <c r="W20" i="9"/>
  <c r="W24" i="9"/>
  <c r="X24" i="9" s="1"/>
  <c r="Y78" i="9"/>
  <c r="Z78" i="9" s="1"/>
  <c r="Y83" i="9"/>
  <c r="Z83" i="9" s="1"/>
  <c r="W109" i="9"/>
  <c r="X109" i="9" s="1"/>
  <c r="Y23" i="7"/>
  <c r="Z23" i="7" s="1"/>
  <c r="W53" i="7"/>
  <c r="X53" i="7" s="1"/>
  <c r="W62" i="7"/>
  <c r="X62" i="7" s="1"/>
  <c r="Y65" i="7"/>
  <c r="Z65" i="7" s="1"/>
  <c r="Y99" i="7"/>
  <c r="Z99" i="7" s="1"/>
  <c r="Y90" i="7"/>
  <c r="Z90" i="7" s="1"/>
  <c r="W106" i="7"/>
  <c r="X106" i="7" s="1"/>
  <c r="Y119" i="7"/>
  <c r="Z119" i="7" s="1"/>
  <c r="Y111" i="7"/>
  <c r="Z111" i="7" s="1"/>
  <c r="O16" i="6"/>
  <c r="T16" i="6"/>
  <c r="AI33" i="8"/>
  <c r="AJ33" i="8" s="1"/>
  <c r="AG36" i="8"/>
  <c r="AH36" i="8" s="1"/>
  <c r="AI41" i="8"/>
  <c r="AJ41" i="8" s="1"/>
  <c r="O42" i="6"/>
  <c r="T42" i="6"/>
  <c r="AG47" i="8"/>
  <c r="AH47" i="8" s="1"/>
  <c r="AF133" i="8"/>
  <c r="AI138" i="8"/>
  <c r="AJ138" i="8" s="1"/>
  <c r="AI156" i="8"/>
  <c r="AJ156" i="8" s="1"/>
  <c r="AI148" i="8"/>
  <c r="AJ148" i="8" s="1"/>
  <c r="J16" i="6"/>
  <c r="W79" i="9"/>
  <c r="X79" i="9" s="1"/>
  <c r="O81" i="6"/>
  <c r="W101" i="9"/>
  <c r="X101" i="9" s="1"/>
  <c r="Y119" i="9"/>
  <c r="Z119" i="9" s="1"/>
  <c r="S120" i="6"/>
  <c r="K120" i="6"/>
  <c r="W120" i="9"/>
  <c r="X120" i="9" s="1"/>
  <c r="Y146" i="9"/>
  <c r="Z146" i="9" s="1"/>
  <c r="W39" i="10"/>
  <c r="X39" i="10" s="1"/>
  <c r="Y68" i="10"/>
  <c r="Z68" i="10" s="1"/>
  <c r="Y143" i="10"/>
  <c r="Z143" i="10" s="1"/>
  <c r="Y58" i="7"/>
  <c r="Z58" i="7" s="1"/>
  <c r="Y62" i="7"/>
  <c r="Z62" i="7" s="1"/>
  <c r="W87" i="7"/>
  <c r="X87" i="7" s="1"/>
  <c r="AG104" i="8"/>
  <c r="AH104" i="8" s="1"/>
  <c r="AI153" i="8"/>
  <c r="AJ153" i="8" s="1"/>
  <c r="AG148" i="8"/>
  <c r="AH148" i="8" s="1"/>
  <c r="K16" i="6"/>
  <c r="S16" i="6"/>
  <c r="Y46" i="9"/>
  <c r="Z46" i="9" s="1"/>
  <c r="H68" i="6"/>
  <c r="J120" i="6"/>
  <c r="W116" i="9"/>
  <c r="X116" i="9" s="1"/>
  <c r="Y28" i="7"/>
  <c r="Z28" i="7" s="1"/>
  <c r="Y91" i="7"/>
  <c r="Z91" i="7" s="1"/>
  <c r="W155" i="7"/>
  <c r="X155" i="7" s="1"/>
  <c r="Q68" i="6"/>
  <c r="W45" i="10"/>
  <c r="X45" i="10" s="1"/>
  <c r="Y116" i="10"/>
  <c r="Z116" i="10" s="1"/>
  <c r="W84" i="7"/>
  <c r="X84" i="7" s="1"/>
  <c r="W88" i="7"/>
  <c r="X88" i="7" s="1"/>
  <c r="W92" i="7"/>
  <c r="X92" i="7" s="1"/>
  <c r="AI53" i="8"/>
  <c r="AJ53" i="8" s="1"/>
  <c r="AI57" i="8"/>
  <c r="AJ57" i="8" s="1"/>
  <c r="AF107" i="8"/>
  <c r="D120" i="6"/>
  <c r="W22" i="9"/>
  <c r="X22" i="9" s="1"/>
  <c r="W26" i="9"/>
  <c r="X26" i="9" s="1"/>
  <c r="Y47" i="9"/>
  <c r="S55" i="6"/>
  <c r="W49" i="10"/>
  <c r="X49" i="10" s="1"/>
  <c r="V16" i="7"/>
  <c r="Y25" i="7"/>
  <c r="Z25" i="7" s="1"/>
  <c r="Y30" i="7"/>
  <c r="Z30" i="7" s="1"/>
  <c r="Y67" i="7"/>
  <c r="Z67" i="7" s="1"/>
  <c r="Y79" i="7"/>
  <c r="Z79" i="7" s="1"/>
  <c r="W158" i="7"/>
  <c r="X158" i="7" s="1"/>
  <c r="W154" i="7"/>
  <c r="X154" i="7" s="1"/>
  <c r="AI48" i="8"/>
  <c r="AJ48" i="8" s="1"/>
  <c r="AG155" i="8"/>
  <c r="AH155" i="8" s="1"/>
  <c r="Y18" i="9"/>
  <c r="Y26" i="9"/>
  <c r="Z26" i="9" s="1"/>
  <c r="W44" i="9"/>
  <c r="X44" i="9" s="1"/>
  <c r="W77" i="9"/>
  <c r="X77" i="9" s="1"/>
  <c r="W81" i="9"/>
  <c r="X81" i="9" s="1"/>
  <c r="W103" i="9"/>
  <c r="X103" i="9" s="1"/>
  <c r="Y144" i="9"/>
  <c r="Z144" i="9" s="1"/>
  <c r="W156" i="9"/>
  <c r="X156" i="9" s="1"/>
  <c r="Y128" i="10"/>
  <c r="Z128" i="10" s="1"/>
  <c r="W139" i="10"/>
  <c r="X139" i="10" s="1"/>
  <c r="W135" i="10"/>
  <c r="X135" i="10" s="1"/>
  <c r="W18" i="7"/>
  <c r="X18" i="7" s="1"/>
  <c r="W22" i="7"/>
  <c r="X22" i="7" s="1"/>
  <c r="W109" i="7"/>
  <c r="X109" i="7" s="1"/>
  <c r="AI51" i="8"/>
  <c r="AJ51" i="8" s="1"/>
  <c r="AG54" i="8"/>
  <c r="AH54" i="8" s="1"/>
  <c r="O55" i="6"/>
  <c r="L94" i="6"/>
  <c r="G29" i="6"/>
  <c r="O29" i="6"/>
  <c r="W127" i="9"/>
  <c r="X127" i="9" s="1"/>
  <c r="W123" i="9"/>
  <c r="X123" i="9" s="1"/>
  <c r="W144" i="9"/>
  <c r="X144" i="9" s="1"/>
  <c r="W50" i="10"/>
  <c r="X50" i="10"/>
  <c r="Y22" i="7"/>
  <c r="Z22" i="7" s="1"/>
  <c r="W57" i="7"/>
  <c r="X57" i="7" s="1"/>
  <c r="Y80" i="7"/>
  <c r="Z80" i="7" s="1"/>
  <c r="Y89" i="7"/>
  <c r="Z89" i="7" s="1"/>
  <c r="V120" i="7"/>
  <c r="Y116" i="7"/>
  <c r="Z116" i="7" s="1"/>
  <c r="Y112" i="7"/>
  <c r="Z112" i="7" s="1"/>
  <c r="Y108" i="7"/>
  <c r="AA108" i="7" s="1"/>
  <c r="AI35" i="8"/>
  <c r="AJ35" i="8" s="1"/>
  <c r="AI141" i="8"/>
  <c r="AJ141" i="8" s="1"/>
  <c r="AI144" i="8"/>
  <c r="AJ144" i="8" s="1"/>
  <c r="AG152" i="8"/>
  <c r="AH152" i="8" s="1"/>
  <c r="AI136" i="8"/>
  <c r="AJ136" i="8" s="1"/>
  <c r="AD146" i="8"/>
  <c r="Y19" i="9"/>
  <c r="Z19" i="9" s="1"/>
  <c r="Y27" i="9"/>
  <c r="Z27" i="9" s="1"/>
  <c r="W32" i="9"/>
  <c r="X32" i="9" s="1"/>
  <c r="W36" i="9"/>
  <c r="X36" i="9" s="1"/>
  <c r="W40" i="9"/>
  <c r="X40" i="9" s="1"/>
  <c r="Y70" i="9"/>
  <c r="AA70" i="9" s="1"/>
  <c r="W159" i="9"/>
  <c r="X159" i="9" s="1"/>
  <c r="Y87" i="10"/>
  <c r="Z87" i="10" s="1"/>
  <c r="Y41" i="10"/>
  <c r="Z41" i="10" s="1"/>
  <c r="W37" i="10"/>
  <c r="X37" i="10" s="1"/>
  <c r="Y53" i="10"/>
  <c r="Z53" i="10" s="1"/>
  <c r="W84" i="10"/>
  <c r="X84" i="10" s="1"/>
  <c r="W88" i="10"/>
  <c r="X88" i="10" s="1"/>
  <c r="W92" i="10"/>
  <c r="X92" i="10" s="1"/>
  <c r="Y102" i="10"/>
  <c r="Z102" i="10" s="1"/>
  <c r="W133" i="10"/>
  <c r="X133" i="10" s="1"/>
  <c r="Y129" i="10"/>
  <c r="Z129" i="10" s="1"/>
  <c r="W141" i="10"/>
  <c r="X141" i="10" s="1"/>
  <c r="W21" i="10"/>
  <c r="X21" i="10" s="1"/>
  <c r="W29" i="10"/>
  <c r="X29" i="10" s="1"/>
  <c r="W63" i="10"/>
  <c r="X63" i="10" s="1"/>
  <c r="Y79" i="10"/>
  <c r="Z79" i="10" s="1"/>
  <c r="Y144" i="10"/>
  <c r="Z144" i="10" s="1"/>
  <c r="Y140" i="10"/>
  <c r="Z140" i="10" s="1"/>
  <c r="Y136" i="10"/>
  <c r="Z136" i="10" s="1"/>
  <c r="W62" i="10"/>
  <c r="X62" i="10" s="1"/>
  <c r="Y133" i="10"/>
  <c r="Z133" i="10" s="1"/>
  <c r="Y21" i="10"/>
  <c r="Z21" i="10" s="1"/>
  <c r="Y25" i="10"/>
  <c r="Z25" i="10" s="1"/>
  <c r="Y46" i="10"/>
  <c r="Z46" i="10" s="1"/>
  <c r="Y50" i="10"/>
  <c r="Z50" i="10" s="1"/>
  <c r="Y54" i="10"/>
  <c r="Z54" i="10" s="1"/>
  <c r="W76" i="10"/>
  <c r="X76" i="10" s="1"/>
  <c r="W85" i="10"/>
  <c r="X85" i="10" s="1"/>
  <c r="W89" i="10"/>
  <c r="X89" i="10" s="1"/>
  <c r="W93" i="10"/>
  <c r="X93" i="10" s="1"/>
  <c r="W102" i="10"/>
  <c r="X102" i="10" s="1"/>
  <c r="W115" i="10"/>
  <c r="X115" i="10" s="1"/>
  <c r="U147" i="10"/>
  <c r="W24" i="10"/>
  <c r="X24" i="10" s="1"/>
  <c r="W22" i="10"/>
  <c r="X22" i="10" s="1"/>
  <c r="W31" i="10"/>
  <c r="W51" i="10"/>
  <c r="X51" i="10" s="1"/>
  <c r="W60" i="10"/>
  <c r="X60" i="10" s="1"/>
  <c r="Y72" i="10"/>
  <c r="Z72" i="10" s="1"/>
  <c r="Y110" i="10"/>
  <c r="Z110" i="10"/>
  <c r="Y131" i="10"/>
  <c r="Z131" i="10" s="1"/>
  <c r="Y141" i="10"/>
  <c r="Z141" i="10" s="1"/>
  <c r="W125" i="10"/>
  <c r="X125" i="10" s="1"/>
  <c r="Y135" i="10"/>
  <c r="Z135" i="10" s="1"/>
  <c r="Y31" i="10"/>
  <c r="AA31" i="10" s="1"/>
  <c r="W44" i="10"/>
  <c r="X44" i="10" s="1"/>
  <c r="Y47" i="10"/>
  <c r="Z47" i="10" s="1"/>
  <c r="Y60" i="10"/>
  <c r="Z60" i="10" s="1"/>
  <c r="W68" i="10"/>
  <c r="X68" i="10" s="1"/>
  <c r="W77" i="10"/>
  <c r="X77" i="10" s="1"/>
  <c r="W86" i="10"/>
  <c r="X86" i="10" s="1"/>
  <c r="W94" i="10"/>
  <c r="X94" i="10" s="1"/>
  <c r="Y104" i="10"/>
  <c r="Z104" i="10" s="1"/>
  <c r="W118" i="10"/>
  <c r="X118" i="10" s="1"/>
  <c r="W143" i="10"/>
  <c r="X143" i="10" s="1"/>
  <c r="W19" i="10"/>
  <c r="X19" i="10" s="1"/>
  <c r="W23" i="10"/>
  <c r="X23" i="10" s="1"/>
  <c r="Y39" i="10"/>
  <c r="Z39" i="10" s="1"/>
  <c r="W48" i="10"/>
  <c r="X48" i="10" s="1"/>
  <c r="W52" i="10"/>
  <c r="X52" i="10" s="1"/>
  <c r="W57" i="10"/>
  <c r="X57" i="10" s="1"/>
  <c r="W65" i="10"/>
  <c r="X65" i="10" s="1"/>
  <c r="Y81" i="10"/>
  <c r="Z81" i="10" s="1"/>
  <c r="Y86" i="10"/>
  <c r="Z86" i="10" s="1"/>
  <c r="Y96" i="10"/>
  <c r="Z96" i="10" s="1"/>
  <c r="Y113" i="10"/>
  <c r="Z113" i="10" s="1"/>
  <c r="Y127" i="10"/>
  <c r="Z127" i="10" s="1"/>
  <c r="Y142" i="10"/>
  <c r="Z142" i="10" s="1"/>
  <c r="Y19" i="10"/>
  <c r="Z19" i="10" s="1"/>
  <c r="Y40" i="10"/>
  <c r="Z40" i="10" s="1"/>
  <c r="W53" i="10"/>
  <c r="X53" i="10" s="1"/>
  <c r="V69" i="10"/>
  <c r="Y103" i="10"/>
  <c r="Z103" i="10" s="1"/>
  <c r="W130" i="10"/>
  <c r="X130" i="10" s="1"/>
  <c r="W146" i="10"/>
  <c r="X146" i="10" s="1"/>
  <c r="W138" i="10"/>
  <c r="X138" i="10" s="1"/>
  <c r="R107" i="6"/>
  <c r="W45" i="9"/>
  <c r="X45" i="9" s="1"/>
  <c r="W72" i="9"/>
  <c r="X72" i="9" s="1"/>
  <c r="W89" i="9"/>
  <c r="X89" i="9" s="1"/>
  <c r="W93" i="9"/>
  <c r="X93" i="9" s="1"/>
  <c r="Y105" i="9"/>
  <c r="Z105" i="9" s="1"/>
  <c r="Y101" i="9"/>
  <c r="Z101" i="9" s="1"/>
  <c r="W112" i="9"/>
  <c r="X112" i="9" s="1"/>
  <c r="W133" i="9"/>
  <c r="X133" i="9" s="1"/>
  <c r="Y143" i="9"/>
  <c r="Z143" i="9" s="1"/>
  <c r="Y139" i="9"/>
  <c r="Z139" i="9" s="1"/>
  <c r="W151" i="9"/>
  <c r="X151" i="9" s="1"/>
  <c r="W84" i="9"/>
  <c r="X84" i="9" s="1"/>
  <c r="J107" i="6"/>
  <c r="Y84" i="9"/>
  <c r="Z84" i="9" s="1"/>
  <c r="L55" i="6"/>
  <c r="Q94" i="6"/>
  <c r="P107" i="6"/>
  <c r="H107" i="6"/>
  <c r="I107" i="6"/>
  <c r="Q120" i="6"/>
  <c r="Y21" i="9"/>
  <c r="Z21" i="9" s="1"/>
  <c r="Y25" i="9"/>
  <c r="Z25" i="9" s="1"/>
  <c r="Y28" i="9"/>
  <c r="Z28" i="9" s="1"/>
  <c r="W37" i="9"/>
  <c r="X37" i="9" s="1"/>
  <c r="Y40" i="9"/>
  <c r="Z40" i="9" s="1"/>
  <c r="Y48" i="9"/>
  <c r="Z48" i="9" s="1"/>
  <c r="W52" i="9"/>
  <c r="X52" i="9" s="1"/>
  <c r="W57" i="9"/>
  <c r="X57" i="9" s="1"/>
  <c r="W60" i="9"/>
  <c r="X60" i="9"/>
  <c r="W64" i="9"/>
  <c r="X64" i="9" s="1"/>
  <c r="Y102" i="9"/>
  <c r="Z102" i="9" s="1"/>
  <c r="Y97" i="9"/>
  <c r="Z97" i="9" s="1"/>
  <c r="W119" i="9"/>
  <c r="X119" i="9" s="1"/>
  <c r="Y115" i="9"/>
  <c r="Z115" i="9" s="1"/>
  <c r="Y124" i="9"/>
  <c r="Z124" i="9" s="1"/>
  <c r="Y128" i="9"/>
  <c r="Z128" i="9" s="1"/>
  <c r="W139" i="9"/>
  <c r="X139" i="9" s="1"/>
  <c r="W136" i="9"/>
  <c r="X136" i="9" s="1"/>
  <c r="Y158" i="9"/>
  <c r="Z158" i="9" s="1"/>
  <c r="Y154" i="9"/>
  <c r="Z154" i="9" s="1"/>
  <c r="O94" i="6"/>
  <c r="Y75" i="9"/>
  <c r="Z75" i="9" s="1"/>
  <c r="D42" i="6"/>
  <c r="N42" i="6"/>
  <c r="V17" i="9"/>
  <c r="W49" i="9"/>
  <c r="X49" i="9" s="1"/>
  <c r="Y52" i="9"/>
  <c r="Z52" i="9" s="1"/>
  <c r="Y68" i="9"/>
  <c r="Z68" i="9" s="1"/>
  <c r="W86" i="9"/>
  <c r="X86" i="9" s="1"/>
  <c r="W128" i="9"/>
  <c r="X128" i="9" s="1"/>
  <c r="Y92" i="9"/>
  <c r="Z92" i="9" s="1"/>
  <c r="W27" i="9"/>
  <c r="X27" i="9" s="1"/>
  <c r="Y42" i="9"/>
  <c r="Z42" i="9" s="1"/>
  <c r="W34" i="9"/>
  <c r="X34" i="9" s="1"/>
  <c r="W38" i="9"/>
  <c r="X38" i="9" s="1"/>
  <c r="Y41" i="9"/>
  <c r="Z41" i="9" s="1"/>
  <c r="Y57" i="9"/>
  <c r="AA57" i="9" s="1"/>
  <c r="Z57" i="9"/>
  <c r="W61" i="9"/>
  <c r="X61" i="9" s="1"/>
  <c r="W70" i="9"/>
  <c r="X70" i="9" s="1"/>
  <c r="Y73" i="9"/>
  <c r="Z73" i="9" s="1"/>
  <c r="Y94" i="9"/>
  <c r="Z94" i="9" s="1"/>
  <c r="W104" i="9"/>
  <c r="X104" i="9" s="1"/>
  <c r="Y113" i="9"/>
  <c r="Z113" i="9" s="1"/>
  <c r="Y96" i="9"/>
  <c r="AA96" i="9" s="1"/>
  <c r="Y114" i="9"/>
  <c r="Z114" i="9" s="1"/>
  <c r="Y131" i="9"/>
  <c r="Z131" i="9" s="1"/>
  <c r="Y138" i="9"/>
  <c r="Z138" i="9" s="1"/>
  <c r="Y153" i="9"/>
  <c r="Z153" i="9" s="1"/>
  <c r="Y149" i="9"/>
  <c r="Z149" i="9" s="1"/>
  <c r="J55" i="6"/>
  <c r="W78" i="9"/>
  <c r="X78" i="9" s="1"/>
  <c r="Y103" i="9"/>
  <c r="Z103" i="9" s="1"/>
  <c r="W131" i="9"/>
  <c r="X131" i="9" s="1"/>
  <c r="Y140" i="9"/>
  <c r="Z140" i="9" s="1"/>
  <c r="W130" i="9"/>
  <c r="X130" i="9" s="1"/>
  <c r="Y55" i="9"/>
  <c r="Z55" i="9" s="1"/>
  <c r="Y50" i="9"/>
  <c r="Z50" i="9" s="1"/>
  <c r="W54" i="9"/>
  <c r="X54" i="9" s="1"/>
  <c r="Y87" i="9"/>
  <c r="Z87" i="9" s="1"/>
  <c r="Y91" i="9"/>
  <c r="Z91" i="9" s="1"/>
  <c r="W107" i="9"/>
  <c r="X107" i="9" s="1"/>
  <c r="Y117" i="9"/>
  <c r="Z117" i="9" s="1"/>
  <c r="W154" i="9"/>
  <c r="X154" i="9" s="1"/>
  <c r="Y156" i="9"/>
  <c r="Z156" i="9" s="1"/>
  <c r="Y148" i="9"/>
  <c r="AA148" i="9" s="1"/>
  <c r="AD133" i="8"/>
  <c r="G94" i="6"/>
  <c r="AI19" i="8"/>
  <c r="AJ19" i="8" s="1"/>
  <c r="AG22" i="8"/>
  <c r="AH22" i="8" s="1"/>
  <c r="AI27" i="8"/>
  <c r="AJ27" i="8" s="1"/>
  <c r="AG31" i="8"/>
  <c r="AH31" i="8" s="1"/>
  <c r="AG39" i="8"/>
  <c r="AH39" i="8" s="1"/>
  <c r="AI54" i="8"/>
  <c r="AJ54" i="8" s="1"/>
  <c r="AG61" i="8"/>
  <c r="AH61" i="8" s="1"/>
  <c r="AG70" i="8"/>
  <c r="AH70" i="8" s="1"/>
  <c r="AI75" i="8"/>
  <c r="AJ75" i="8" s="1"/>
  <c r="AG78" i="8"/>
  <c r="AH78" i="8" s="1"/>
  <c r="AI84" i="8"/>
  <c r="AJ84" i="8" s="1"/>
  <c r="AG87" i="8"/>
  <c r="AH87" i="8" s="1"/>
  <c r="AI92" i="8"/>
  <c r="AJ92" i="8" s="1"/>
  <c r="AI100" i="8"/>
  <c r="AJ100" i="8" s="1"/>
  <c r="AG132" i="8"/>
  <c r="AH132" i="8" s="1"/>
  <c r="AI129" i="8"/>
  <c r="AJ129" i="8" s="1"/>
  <c r="AG124" i="8"/>
  <c r="AH124" i="8" s="1"/>
  <c r="AG138" i="8"/>
  <c r="AH138" i="8" s="1"/>
  <c r="AI31" i="8"/>
  <c r="AJ31" i="8" s="1"/>
  <c r="AI39" i="8"/>
  <c r="AJ39" i="8" s="1"/>
  <c r="AE55" i="8"/>
  <c r="AG50" i="8"/>
  <c r="AH50" i="8" s="1"/>
  <c r="AI61" i="8"/>
  <c r="AJ61" i="8" s="1"/>
  <c r="AE94" i="8"/>
  <c r="AD107" i="8"/>
  <c r="AI114" i="8"/>
  <c r="AJ114" i="8" s="1"/>
  <c r="AE120" i="8"/>
  <c r="AG143" i="8"/>
  <c r="AH143" i="8" s="1"/>
  <c r="AF146" i="8"/>
  <c r="AG154" i="8"/>
  <c r="AH154" i="8" s="1"/>
  <c r="AI149" i="8"/>
  <c r="AJ149" i="8" s="1"/>
  <c r="T55" i="6"/>
  <c r="AG37" i="8"/>
  <c r="AH37" i="8" s="1"/>
  <c r="AI45" i="8"/>
  <c r="AJ45" i="8" s="1"/>
  <c r="AI50" i="8"/>
  <c r="AJ50" i="8" s="1"/>
  <c r="AI52" i="8"/>
  <c r="AJ52" i="8" s="1"/>
  <c r="AI102" i="8"/>
  <c r="AJ102" i="8" s="1"/>
  <c r="AI119" i="8"/>
  <c r="AJ119" i="8" s="1"/>
  <c r="AG114" i="8"/>
  <c r="AH114" i="8" s="1"/>
  <c r="AI111" i="8"/>
  <c r="AJ111" i="8" s="1"/>
  <c r="AD120" i="8"/>
  <c r="AI158" i="8"/>
  <c r="AJ158" i="8" s="1"/>
  <c r="AG32" i="8"/>
  <c r="AH32" i="8" s="1"/>
  <c r="AI37" i="8"/>
  <c r="AJ37" i="8" s="1"/>
  <c r="AG40" i="8"/>
  <c r="AH40" i="8" s="1"/>
  <c r="AF120" i="8"/>
  <c r="AG158" i="8"/>
  <c r="AH158" i="8" s="1"/>
  <c r="AG147" i="8"/>
  <c r="AH147" i="8" s="1"/>
  <c r="AI32" i="8"/>
  <c r="AJ32" i="8" s="1"/>
  <c r="AG35" i="8"/>
  <c r="AH35" i="8" s="1"/>
  <c r="AG46" i="8"/>
  <c r="AH46" i="8" s="1"/>
  <c r="AG51" i="8"/>
  <c r="AH51" i="8" s="1"/>
  <c r="AI101" i="8"/>
  <c r="AJ101" i="8" s="1"/>
  <c r="AI104" i="8"/>
  <c r="AJ104" i="8" s="1"/>
  <c r="AI96" i="8"/>
  <c r="AG128" i="8"/>
  <c r="AH128" i="8" s="1"/>
  <c r="AI125" i="8"/>
  <c r="AJ125" i="8" s="1"/>
  <c r="AG142" i="8"/>
  <c r="AH142" i="8" s="1"/>
  <c r="AI152" i="8"/>
  <c r="AJ152" i="8" s="1"/>
  <c r="AI46" i="8"/>
  <c r="AJ46" i="8" s="1"/>
  <c r="AE107" i="8"/>
  <c r="AI157" i="8"/>
  <c r="AJ157" i="8" s="1"/>
  <c r="G68" i="6"/>
  <c r="AG33" i="8"/>
  <c r="AH33" i="8" s="1"/>
  <c r="AG41" i="8"/>
  <c r="AH41" i="8" s="1"/>
  <c r="AI98" i="8"/>
  <c r="AJ98" i="8" s="1"/>
  <c r="AG118" i="8"/>
  <c r="AH118" i="8" s="1"/>
  <c r="AI115" i="8"/>
  <c r="AJ115" i="8" s="1"/>
  <c r="AG110" i="8"/>
  <c r="AH110" i="8" s="1"/>
  <c r="AG136" i="8"/>
  <c r="AH136" i="8" s="1"/>
  <c r="AI150" i="8"/>
  <c r="AJ150" i="8" s="1"/>
  <c r="Y151" i="7"/>
  <c r="Z151" i="7" s="1"/>
  <c r="Y18" i="7"/>
  <c r="Z18" i="7" s="1"/>
  <c r="W38" i="7"/>
  <c r="X38" i="7" s="1"/>
  <c r="W43" i="7"/>
  <c r="X43" i="7" s="1"/>
  <c r="W47" i="7"/>
  <c r="X47" i="7" s="1"/>
  <c r="Y72" i="7"/>
  <c r="Z72" i="7" s="1"/>
  <c r="W112" i="7"/>
  <c r="X112" i="7" s="1"/>
  <c r="W135" i="7"/>
  <c r="X135" i="7" s="1"/>
  <c r="Y154" i="7"/>
  <c r="Z154" i="7" s="1"/>
  <c r="Y147" i="7"/>
  <c r="Z147" i="7" s="1"/>
  <c r="W39" i="7"/>
  <c r="X39" i="7" s="1"/>
  <c r="W72" i="7"/>
  <c r="X72" i="7" s="1"/>
  <c r="W70" i="7"/>
  <c r="X70" i="7" s="1"/>
  <c r="W77" i="7"/>
  <c r="X77" i="7" s="1"/>
  <c r="W89" i="7"/>
  <c r="X89" i="7" s="1"/>
  <c r="Y92" i="7"/>
  <c r="Z92" i="7" s="1"/>
  <c r="Y104" i="7"/>
  <c r="Z104" i="7" s="1"/>
  <c r="Y97" i="7"/>
  <c r="Z97" i="7" s="1"/>
  <c r="W115" i="7"/>
  <c r="X115" i="7" s="1"/>
  <c r="W151" i="7"/>
  <c r="X151" i="7" s="1"/>
  <c r="W28" i="7"/>
  <c r="X28" i="7" s="1"/>
  <c r="Y83" i="7"/>
  <c r="Z83" i="7" s="1"/>
  <c r="W93" i="7"/>
  <c r="X93" i="7" s="1"/>
  <c r="Y114" i="7"/>
  <c r="Z114" i="7" s="1"/>
  <c r="Y131" i="7"/>
  <c r="Z131" i="7" s="1"/>
  <c r="W20" i="7"/>
  <c r="X20" i="7" s="1"/>
  <c r="W32" i="7"/>
  <c r="X32" i="7" s="1"/>
  <c r="Y74" i="7"/>
  <c r="Z74" i="7" s="1"/>
  <c r="W78" i="7"/>
  <c r="X78" i="7" s="1"/>
  <c r="Y82" i="7"/>
  <c r="AA82" i="7" s="1"/>
  <c r="Y93" i="7"/>
  <c r="Z93" i="7" s="1"/>
  <c r="Y96" i="7"/>
  <c r="Z96" i="7" s="1"/>
  <c r="W118" i="7"/>
  <c r="X118" i="7" s="1"/>
  <c r="W110" i="7"/>
  <c r="X110" i="7" s="1"/>
  <c r="W137" i="7"/>
  <c r="Y152" i="7"/>
  <c r="Z152" i="7" s="1"/>
  <c r="U16" i="7"/>
  <c r="W25" i="7"/>
  <c r="X25" i="7" s="1"/>
  <c r="W17" i="7"/>
  <c r="X17" i="7" s="1"/>
  <c r="Y20" i="7"/>
  <c r="Z20" i="7" s="1"/>
  <c r="Y36" i="7"/>
  <c r="Z36" i="7" s="1"/>
  <c r="Y40" i="7"/>
  <c r="Z40" i="7" s="1"/>
  <c r="Y52" i="7"/>
  <c r="Z52" i="7" s="1"/>
  <c r="Y130" i="7"/>
  <c r="Z130" i="7" s="1"/>
  <c r="Y126" i="7"/>
  <c r="Z126" i="7" s="1"/>
  <c r="W46" i="7"/>
  <c r="X46" i="7" s="1"/>
  <c r="Y75" i="7"/>
  <c r="Z75" i="7" s="1"/>
  <c r="W130" i="7"/>
  <c r="X130" i="7" s="1"/>
  <c r="W126" i="7"/>
  <c r="X126" i="7" s="1"/>
  <c r="W122" i="7"/>
  <c r="X122" i="7" s="1"/>
  <c r="W139" i="7"/>
  <c r="X139" i="7" s="1"/>
  <c r="Y158" i="7"/>
  <c r="Z158" i="7" s="1"/>
  <c r="Y155" i="7"/>
  <c r="Z155" i="7" s="1"/>
  <c r="Y21" i="7"/>
  <c r="Z21" i="7" s="1"/>
  <c r="W24" i="7"/>
  <c r="X24" i="7" s="1"/>
  <c r="W27" i="7"/>
  <c r="X27" i="7" s="1"/>
  <c r="W30" i="7"/>
  <c r="Y34" i="7"/>
  <c r="Z34" i="7" s="1"/>
  <c r="Y38" i="7"/>
  <c r="Z38" i="7" s="1"/>
  <c r="Y87" i="7"/>
  <c r="Z87" i="7" s="1"/>
  <c r="W19" i="7"/>
  <c r="X19" i="7" s="1"/>
  <c r="Y24" i="7"/>
  <c r="Z24" i="7" s="1"/>
  <c r="W35" i="7"/>
  <c r="X35" i="7" s="1"/>
  <c r="Y105" i="7"/>
  <c r="Z105" i="7" s="1"/>
  <c r="Y19" i="7"/>
  <c r="Z19" i="7" s="1"/>
  <c r="Y31" i="7"/>
  <c r="Z31" i="7" s="1"/>
  <c r="Y35" i="7"/>
  <c r="Z35" i="7" s="1"/>
  <c r="Y47" i="7"/>
  <c r="Z47" i="7" s="1"/>
  <c r="V107" i="7"/>
  <c r="V29" i="7"/>
  <c r="Y32" i="7"/>
  <c r="Z32" i="7" s="1"/>
  <c r="Y44" i="7"/>
  <c r="Z44" i="7" s="1"/>
  <c r="Y48" i="7"/>
  <c r="W45" i="7"/>
  <c r="X45" i="7" s="1"/>
  <c r="W60" i="7"/>
  <c r="X60" i="7" s="1"/>
  <c r="W23" i="7"/>
  <c r="X23" i="7" s="1"/>
  <c r="W26" i="7"/>
  <c r="X26" i="7" s="1"/>
  <c r="Y46" i="7"/>
  <c r="Z46" i="7" s="1"/>
  <c r="Y33" i="7"/>
  <c r="Z33" i="7" s="1"/>
  <c r="Y37" i="7"/>
  <c r="Z37" i="7" s="1"/>
  <c r="W41" i="7"/>
  <c r="X41" i="7" s="1"/>
  <c r="W54" i="7"/>
  <c r="X54" i="7" s="1"/>
  <c r="Y60" i="7"/>
  <c r="Z60" i="7" s="1"/>
  <c r="W67" i="7"/>
  <c r="X67" i="7" s="1"/>
  <c r="W80" i="7"/>
  <c r="X80" i="7" s="1"/>
  <c r="Y71" i="7"/>
  <c r="Z71" i="7" s="1"/>
  <c r="W96" i="7"/>
  <c r="X96" i="7" s="1"/>
  <c r="W83" i="7"/>
  <c r="X83" i="7" s="1"/>
  <c r="W90" i="7"/>
  <c r="X90" i="7" s="1"/>
  <c r="W21" i="7"/>
  <c r="X21" i="7" s="1"/>
  <c r="Y41" i="7"/>
  <c r="Z41" i="7" s="1"/>
  <c r="Y64" i="7"/>
  <c r="Z64" i="7" s="1"/>
  <c r="Y77" i="7"/>
  <c r="Z77" i="7" s="1"/>
  <c r="Y102" i="7"/>
  <c r="Z102" i="7" s="1"/>
  <c r="Y115" i="7"/>
  <c r="Z115" i="7" s="1"/>
  <c r="Y27" i="7"/>
  <c r="Z27" i="7" s="1"/>
  <c r="Y39" i="7"/>
  <c r="Z39" i="7" s="1"/>
  <c r="V55" i="7"/>
  <c r="W51" i="7"/>
  <c r="X51" i="7" s="1"/>
  <c r="W63" i="7"/>
  <c r="X63" i="7" s="1"/>
  <c r="W66" i="7"/>
  <c r="X66" i="7" s="1"/>
  <c r="V81" i="7"/>
  <c r="W86" i="7"/>
  <c r="X86" i="7" s="1"/>
  <c r="W91" i="7"/>
  <c r="X91" i="7" s="1"/>
  <c r="Y106" i="7"/>
  <c r="Z106" i="7" s="1"/>
  <c r="Y100" i="7"/>
  <c r="Z100" i="7" s="1"/>
  <c r="Y98" i="7"/>
  <c r="Z98" i="7" s="1"/>
  <c r="W131" i="7"/>
  <c r="X131" i="7" s="1"/>
  <c r="W128" i="7"/>
  <c r="X128" i="7" s="1"/>
  <c r="W144" i="7"/>
  <c r="X144" i="7" s="1"/>
  <c r="Y136" i="7"/>
  <c r="Z136" i="7" s="1"/>
  <c r="AF16" i="8"/>
  <c r="AI21" i="8"/>
  <c r="AJ21" i="8" s="1"/>
  <c r="AG24" i="8"/>
  <c r="AH24" i="8" s="1"/>
  <c r="AF42" i="8"/>
  <c r="AF55" i="8"/>
  <c r="AI60" i="8"/>
  <c r="AJ60" i="8" s="1"/>
  <c r="AG63" i="8"/>
  <c r="AH63" i="8" s="1"/>
  <c r="AI69" i="8"/>
  <c r="AK69" i="8" s="1"/>
  <c r="AG72" i="8"/>
  <c r="AH72" i="8" s="1"/>
  <c r="AI77" i="8"/>
  <c r="AJ77" i="8" s="1"/>
  <c r="AG80" i="8"/>
  <c r="AH80" i="8" s="1"/>
  <c r="N81" i="6"/>
  <c r="AI86" i="8"/>
  <c r="AJ86" i="8" s="1"/>
  <c r="AG89" i="8"/>
  <c r="AH89" i="8" s="1"/>
  <c r="AG115" i="8"/>
  <c r="AH115" i="8" s="1"/>
  <c r="AI112" i="8"/>
  <c r="AJ112" i="8" s="1"/>
  <c r="AE133" i="8"/>
  <c r="AI130" i="8"/>
  <c r="AJ130" i="8" s="1"/>
  <c r="AG125" i="8"/>
  <c r="AH125" i="8" s="1"/>
  <c r="AI122" i="8"/>
  <c r="AJ122" i="8" s="1"/>
  <c r="AI145" i="8"/>
  <c r="AJ145" i="8" s="1"/>
  <c r="AI140" i="8"/>
  <c r="AJ140" i="8" s="1"/>
  <c r="AD159" i="8"/>
  <c r="Y20" i="9"/>
  <c r="Z20" i="9" s="1"/>
  <c r="Y24" i="9"/>
  <c r="Z24" i="9" s="1"/>
  <c r="Y29" i="9"/>
  <c r="Z29" i="9" s="1"/>
  <c r="L29" i="6"/>
  <c r="T29" i="6"/>
  <c r="W39" i="9"/>
  <c r="X39" i="9" s="1"/>
  <c r="W31" i="7"/>
  <c r="X31" i="7" s="1"/>
  <c r="W34" i="7"/>
  <c r="X34" i="7" s="1"/>
  <c r="W37" i="7"/>
  <c r="X37" i="7" s="1"/>
  <c r="W40" i="7"/>
  <c r="X40" i="7" s="1"/>
  <c r="W44" i="7"/>
  <c r="X44" i="7" s="1"/>
  <c r="Y51" i="7"/>
  <c r="Z51" i="7" s="1"/>
  <c r="Y63" i="7"/>
  <c r="Z63" i="7" s="1"/>
  <c r="Y86" i="7"/>
  <c r="Z86" i="7" s="1"/>
  <c r="Y103" i="7"/>
  <c r="Y95" i="7"/>
  <c r="AA95" i="7" s="1"/>
  <c r="Y117" i="7"/>
  <c r="Z117" i="7" s="1"/>
  <c r="W114" i="7"/>
  <c r="X114" i="7" s="1"/>
  <c r="Y109" i="7"/>
  <c r="Z109" i="7" s="1"/>
  <c r="Y127" i="7"/>
  <c r="Z127" i="7" s="1"/>
  <c r="W125" i="7"/>
  <c r="X125" i="7" s="1"/>
  <c r="Y122" i="7"/>
  <c r="Z122" i="7" s="1"/>
  <c r="Y143" i="7"/>
  <c r="Z143" i="7" s="1"/>
  <c r="W141" i="7"/>
  <c r="X141" i="7" s="1"/>
  <c r="W136" i="7"/>
  <c r="X136" i="7" s="1"/>
  <c r="W156" i="7"/>
  <c r="X156" i="7" s="1"/>
  <c r="Y153" i="7"/>
  <c r="W148" i="7"/>
  <c r="X148" i="7" s="1"/>
  <c r="AG19" i="8"/>
  <c r="AI24" i="8"/>
  <c r="AJ24" i="8" s="1"/>
  <c r="AG27" i="8"/>
  <c r="AH27" i="8" s="1"/>
  <c r="AI30" i="8"/>
  <c r="AK30" i="8" s="1"/>
  <c r="AI34" i="8"/>
  <c r="AJ34" i="8" s="1"/>
  <c r="AI40" i="8"/>
  <c r="AJ40" i="8" s="1"/>
  <c r="AG43" i="8"/>
  <c r="AH43" i="8" s="1"/>
  <c r="AG58" i="8"/>
  <c r="AH58" i="8" s="1"/>
  <c r="AI63" i="8"/>
  <c r="AJ63" i="8" s="1"/>
  <c r="AG66" i="8"/>
  <c r="AH66" i="8" s="1"/>
  <c r="AI72" i="8"/>
  <c r="AJ72" i="8" s="1"/>
  <c r="AG75" i="8"/>
  <c r="AH75" i="8" s="1"/>
  <c r="AI80" i="8"/>
  <c r="AJ80" i="8" s="1"/>
  <c r="AG84" i="8"/>
  <c r="AH84" i="8" s="1"/>
  <c r="AI89" i="8"/>
  <c r="AJ89" i="8" s="1"/>
  <c r="AG92" i="8"/>
  <c r="AH92" i="8" s="1"/>
  <c r="AI106" i="8"/>
  <c r="AJ106" i="8" s="1"/>
  <c r="AI117" i="8"/>
  <c r="AJ117" i="8" s="1"/>
  <c r="AG112" i="8"/>
  <c r="AH112" i="8" s="1"/>
  <c r="AI109" i="8"/>
  <c r="AJ109" i="8" s="1"/>
  <c r="AG130" i="8"/>
  <c r="AH130" i="8" s="1"/>
  <c r="AI127" i="8"/>
  <c r="AJ127" i="8" s="1"/>
  <c r="AG122" i="8"/>
  <c r="AH122" i="8" s="1"/>
  <c r="AG145" i="8"/>
  <c r="AH145" i="8" s="1"/>
  <c r="AI142" i="8"/>
  <c r="AJ142" i="8" s="1"/>
  <c r="U17" i="9"/>
  <c r="W18" i="9"/>
  <c r="X18" i="9" s="1"/>
  <c r="W21" i="9"/>
  <c r="X21" i="9" s="1"/>
  <c r="U43" i="9"/>
  <c r="Y33" i="9"/>
  <c r="Z33" i="9" s="1"/>
  <c r="Y51" i="9"/>
  <c r="Z51" i="9" s="1"/>
  <c r="Y49" i="7"/>
  <c r="Z49" i="7" s="1"/>
  <c r="W52" i="7"/>
  <c r="X52" i="7" s="1"/>
  <c r="W58" i="7"/>
  <c r="X58" i="7" s="1"/>
  <c r="Y61" i="7"/>
  <c r="Z61" i="7" s="1"/>
  <c r="W103" i="7"/>
  <c r="X103" i="7" s="1"/>
  <c r="W100" i="7"/>
  <c r="X100" i="7" s="1"/>
  <c r="W95" i="7"/>
  <c r="X95" i="7" s="1"/>
  <c r="Y125" i="7"/>
  <c r="W143" i="7"/>
  <c r="X143" i="7" s="1"/>
  <c r="Y138" i="7"/>
  <c r="Z138" i="7" s="1"/>
  <c r="W150" i="7"/>
  <c r="X150" i="7" s="1"/>
  <c r="AD29" i="8"/>
  <c r="AG48" i="8"/>
  <c r="AH48" i="8" s="1"/>
  <c r="K55" i="6"/>
  <c r="P55" i="6"/>
  <c r="AD68" i="8"/>
  <c r="AI58" i="8"/>
  <c r="AJ58" i="8" s="1"/>
  <c r="AI66" i="8"/>
  <c r="AJ66" i="8" s="1"/>
  <c r="AD94" i="8"/>
  <c r="N107" i="6"/>
  <c r="AG100" i="8"/>
  <c r="AH100" i="8" s="1"/>
  <c r="AG96" i="8"/>
  <c r="AH96" i="8" s="1"/>
  <c r="AG117" i="8"/>
  <c r="AH117" i="8" s="1"/>
  <c r="AG109" i="8"/>
  <c r="AH109" i="8" s="1"/>
  <c r="AI132" i="8"/>
  <c r="AJ132" i="8" s="1"/>
  <c r="AG127" i="8"/>
  <c r="AH127" i="8" s="1"/>
  <c r="AI124" i="8"/>
  <c r="AJ124" i="8" s="1"/>
  <c r="AG140" i="8"/>
  <c r="AH140" i="8" s="1"/>
  <c r="AG134" i="8"/>
  <c r="AH134" i="8" s="1"/>
  <c r="AM134" i="8" a="1"/>
  <c r="AE159" i="8"/>
  <c r="AG153" i="8"/>
  <c r="AH153" i="8" s="1"/>
  <c r="AM147" i="8" a="1"/>
  <c r="V30" i="9"/>
  <c r="Y31" i="9"/>
  <c r="W46" i="9"/>
  <c r="X46" i="9" s="1"/>
  <c r="Y121" i="7"/>
  <c r="AA121" i="7" s="1"/>
  <c r="AE16" i="8"/>
  <c r="AG17" i="8"/>
  <c r="AH17" i="8" s="1"/>
  <c r="AI22" i="8"/>
  <c r="AJ22" i="8" s="1"/>
  <c r="AG25" i="8"/>
  <c r="AH25" i="8" s="1"/>
  <c r="AG45" i="8"/>
  <c r="AH45" i="8" s="1"/>
  <c r="AG53" i="8"/>
  <c r="AH53" i="8" s="1"/>
  <c r="AG56" i="8"/>
  <c r="AH56" i="8" s="1"/>
  <c r="AG64" i="8"/>
  <c r="AH64" i="8" s="1"/>
  <c r="AI70" i="8"/>
  <c r="AJ70" i="8" s="1"/>
  <c r="AG73" i="8"/>
  <c r="AH73" i="8" s="1"/>
  <c r="AI78" i="8"/>
  <c r="AJ78" i="8" s="1"/>
  <c r="K81" i="6"/>
  <c r="P81" i="6"/>
  <c r="AI87" i="8"/>
  <c r="AJ87" i="8" s="1"/>
  <c r="AG90" i="8"/>
  <c r="AH90" i="8" s="1"/>
  <c r="AG156" i="8"/>
  <c r="AH156" i="8" s="1"/>
  <c r="M55" i="6"/>
  <c r="W56" i="7"/>
  <c r="X56" i="7" s="1"/>
  <c r="W59" i="7"/>
  <c r="X59" i="7" s="1"/>
  <c r="Y70" i="7"/>
  <c r="Z70" i="7" s="1"/>
  <c r="W73" i="7"/>
  <c r="X73" i="7" s="1"/>
  <c r="Y78" i="7"/>
  <c r="Z78" i="7" s="1"/>
  <c r="W82" i="7"/>
  <c r="X82" i="7" s="1"/>
  <c r="Y84" i="7"/>
  <c r="Z84" i="7" s="1"/>
  <c r="W105" i="7"/>
  <c r="X105" i="7" s="1"/>
  <c r="W102" i="7"/>
  <c r="X102" i="7" s="1"/>
  <c r="W99" i="7"/>
  <c r="X99" i="7" s="1"/>
  <c r="W97" i="7"/>
  <c r="X97" i="7" s="1"/>
  <c r="W116" i="7"/>
  <c r="X116" i="7" s="1"/>
  <c r="W108" i="7"/>
  <c r="X108" i="7" s="1"/>
  <c r="Y129" i="7"/>
  <c r="Z129" i="7" s="1"/>
  <c r="Y124" i="7"/>
  <c r="Z124" i="7" s="1"/>
  <c r="W121" i="7"/>
  <c r="X121" i="7" s="1"/>
  <c r="Y142" i="7"/>
  <c r="Z142" i="7" s="1"/>
  <c r="Y134" i="7"/>
  <c r="AA134" i="7" s="1"/>
  <c r="AC147" i="7" a="1"/>
  <c r="AI17" i="8"/>
  <c r="AJ17" i="8" s="1"/>
  <c r="AG20" i="8"/>
  <c r="AH20" i="8" s="1"/>
  <c r="AI25" i="8"/>
  <c r="AJ25" i="8" s="1"/>
  <c r="AG28" i="8"/>
  <c r="AH28" i="8" s="1"/>
  <c r="AI56" i="8"/>
  <c r="AK56" i="8" s="1"/>
  <c r="AK57" i="8" s="1"/>
  <c r="AG59" i="8"/>
  <c r="AH59" i="8" s="1"/>
  <c r="AI64" i="8"/>
  <c r="AJ64" i="8" s="1"/>
  <c r="AG67" i="8"/>
  <c r="AH67" i="8" s="1"/>
  <c r="AI73" i="8"/>
  <c r="AJ73" i="8" s="1"/>
  <c r="AG76" i="8"/>
  <c r="AH76" i="8" s="1"/>
  <c r="AI82" i="8"/>
  <c r="AK82" i="8" s="1"/>
  <c r="AG85" i="8"/>
  <c r="AH85" i="8" s="1"/>
  <c r="AI90" i="8"/>
  <c r="AJ90" i="8" s="1"/>
  <c r="AG93" i="8"/>
  <c r="AH93" i="8" s="1"/>
  <c r="AI105" i="8"/>
  <c r="AJ105" i="8" s="1"/>
  <c r="AI103" i="8"/>
  <c r="AJ103" i="8" s="1"/>
  <c r="AI99" i="8"/>
  <c r="AJ99" i="8" s="1"/>
  <c r="AI97" i="8"/>
  <c r="AJ97" i="8" s="1"/>
  <c r="AI95" i="8"/>
  <c r="AK95" i="8" s="1"/>
  <c r="N120" i="6"/>
  <c r="I120" i="6"/>
  <c r="AG119" i="8"/>
  <c r="AH119" i="8" s="1"/>
  <c r="AI116" i="8"/>
  <c r="AJ116" i="8" s="1"/>
  <c r="AG111" i="8"/>
  <c r="AH111" i="8" s="1"/>
  <c r="AI108" i="8"/>
  <c r="AG129" i="8"/>
  <c r="AH129" i="8" s="1"/>
  <c r="AI126" i="8"/>
  <c r="AJ126" i="8" s="1"/>
  <c r="AG144" i="8"/>
  <c r="AH144" i="8" s="1"/>
  <c r="AI139" i="8"/>
  <c r="AJ139" i="8" s="1"/>
  <c r="AI137" i="8"/>
  <c r="AJ137" i="8" s="1"/>
  <c r="AF159" i="8"/>
  <c r="AG151" i="8"/>
  <c r="AH151" i="8" s="1"/>
  <c r="Y22" i="9"/>
  <c r="Y34" i="9"/>
  <c r="Z34" i="9" s="1"/>
  <c r="W53" i="9"/>
  <c r="X53" i="9" s="1"/>
  <c r="Y64" i="9"/>
  <c r="Z64" i="9" s="1"/>
  <c r="Y26" i="7"/>
  <c r="Z26" i="7" s="1"/>
  <c r="Y45" i="7"/>
  <c r="Z45" i="7" s="1"/>
  <c r="V68" i="7"/>
  <c r="Y68" i="7"/>
  <c r="AA68" i="7" s="1"/>
  <c r="Y73" i="7"/>
  <c r="Z73" i="7" s="1"/>
  <c r="W76" i="7"/>
  <c r="X76" i="7" s="1"/>
  <c r="W85" i="7"/>
  <c r="X85" i="7" s="1"/>
  <c r="Y88" i="7"/>
  <c r="Z88" i="7" s="1"/>
  <c r="Y101" i="7"/>
  <c r="Z101" i="7" s="1"/>
  <c r="W119" i="7"/>
  <c r="X119" i="7" s="1"/>
  <c r="W111" i="7"/>
  <c r="X111" i="7" s="1"/>
  <c r="Y132" i="7"/>
  <c r="Z132" i="7" s="1"/>
  <c r="W129" i="7"/>
  <c r="X129" i="7" s="1"/>
  <c r="W124" i="7"/>
  <c r="X124" i="7" s="1"/>
  <c r="Y145" i="7"/>
  <c r="Z145" i="7" s="1"/>
  <c r="W134" i="7"/>
  <c r="X134" i="7" s="1"/>
  <c r="AC134" i="7" a="1"/>
  <c r="Y157" i="7"/>
  <c r="Z157" i="7" s="1"/>
  <c r="W152" i="7"/>
  <c r="Y149" i="7"/>
  <c r="Z149" i="7" s="1"/>
  <c r="AI20" i="8"/>
  <c r="AJ20" i="8" s="1"/>
  <c r="AG23" i="8"/>
  <c r="AH23" i="8" s="1"/>
  <c r="AI28" i="8"/>
  <c r="AJ28" i="8" s="1"/>
  <c r="AI59" i="8"/>
  <c r="AJ59" i="8" s="1"/>
  <c r="AG62" i="8"/>
  <c r="AH62" i="8" s="1"/>
  <c r="AI67" i="8"/>
  <c r="AJ67" i="8" s="1"/>
  <c r="AG71" i="8"/>
  <c r="AH71" i="8" s="1"/>
  <c r="AI76" i="8"/>
  <c r="AJ76" i="8" s="1"/>
  <c r="AG79" i="8"/>
  <c r="AH79" i="8" s="1"/>
  <c r="AI85" i="8"/>
  <c r="AJ85" i="8" s="1"/>
  <c r="AG88" i="8"/>
  <c r="AH88" i="8" s="1"/>
  <c r="AI93" i="8"/>
  <c r="AJ93" i="8" s="1"/>
  <c r="AG116" i="8"/>
  <c r="AH116" i="8" s="1"/>
  <c r="AI113" i="8"/>
  <c r="AJ113" i="8" s="1"/>
  <c r="AG108" i="8"/>
  <c r="AI131" i="8"/>
  <c r="AJ131" i="8" s="1"/>
  <c r="AG126" i="8"/>
  <c r="AH126" i="8" s="1"/>
  <c r="AI123" i="8"/>
  <c r="AJ123" i="8" s="1"/>
  <c r="Y32" i="9"/>
  <c r="Z32" i="9" s="1"/>
  <c r="W35" i="9"/>
  <c r="X35" i="9" s="1"/>
  <c r="Y37" i="9"/>
  <c r="Z37" i="9" s="1"/>
  <c r="Y53" i="9"/>
  <c r="Z53" i="9" s="1"/>
  <c r="Y66" i="9"/>
  <c r="Z66" i="9" s="1"/>
  <c r="V42" i="7"/>
  <c r="W33" i="7"/>
  <c r="X33" i="7" s="1"/>
  <c r="W48" i="7"/>
  <c r="X48" i="7" s="1"/>
  <c r="Y53" i="7"/>
  <c r="Z53" i="7" s="1"/>
  <c r="W65" i="7"/>
  <c r="X65" i="7" s="1"/>
  <c r="U68" i="7"/>
  <c r="W71" i="7"/>
  <c r="X71" i="7" s="1"/>
  <c r="Y76" i="7"/>
  <c r="Z76" i="7" s="1"/>
  <c r="W79" i="7"/>
  <c r="X79" i="7" s="1"/>
  <c r="Y118" i="7"/>
  <c r="Z118" i="7" s="1"/>
  <c r="Y110" i="7"/>
  <c r="Z110" i="7" s="1"/>
  <c r="W132" i="7"/>
  <c r="X132" i="7" s="1"/>
  <c r="Y128" i="7"/>
  <c r="Z128" i="7" s="1"/>
  <c r="Y123" i="7"/>
  <c r="Z123" i="7" s="1"/>
  <c r="W145" i="7"/>
  <c r="X145" i="7" s="1"/>
  <c r="W142" i="7"/>
  <c r="X142" i="7" s="1"/>
  <c r="Y137" i="7"/>
  <c r="Z137" i="7" s="1"/>
  <c r="V159" i="7"/>
  <c r="W157" i="7"/>
  <c r="X157" i="7" s="1"/>
  <c r="W149" i="7"/>
  <c r="X149" i="7" s="1"/>
  <c r="AD16" i="8"/>
  <c r="M16" i="6"/>
  <c r="R16" i="6"/>
  <c r="AG18" i="8"/>
  <c r="AH18" i="8" s="1"/>
  <c r="AI23" i="8"/>
  <c r="AJ23" i="8" s="1"/>
  <c r="AG26" i="8"/>
  <c r="AH26" i="8" s="1"/>
  <c r="AD42" i="8"/>
  <c r="AD55" i="8"/>
  <c r="AG44" i="8"/>
  <c r="AH44" i="8" s="1"/>
  <c r="AG52" i="8"/>
  <c r="AH52" i="8" s="1"/>
  <c r="AG57" i="8"/>
  <c r="AH57" i="8" s="1"/>
  <c r="AI62" i="8"/>
  <c r="AJ62" i="8" s="1"/>
  <c r="AG65" i="8"/>
  <c r="AH65" i="8" s="1"/>
  <c r="AD81" i="8"/>
  <c r="AI71" i="8"/>
  <c r="AJ71" i="8" s="1"/>
  <c r="AG74" i="8"/>
  <c r="AH74" i="8" s="1"/>
  <c r="AI79" i="8"/>
  <c r="AJ79" i="8" s="1"/>
  <c r="AG83" i="8"/>
  <c r="AH83" i="8" s="1"/>
  <c r="AI88" i="8"/>
  <c r="AJ88" i="8" s="1"/>
  <c r="AG91" i="8"/>
  <c r="AH91" i="8" s="1"/>
  <c r="AG105" i="8"/>
  <c r="AH105" i="8" s="1"/>
  <c r="AG103" i="8"/>
  <c r="AH103" i="8" s="1"/>
  <c r="AG101" i="8"/>
  <c r="AH101" i="8" s="1"/>
  <c r="AG99" i="8"/>
  <c r="AH99" i="8" s="1"/>
  <c r="AG97" i="8"/>
  <c r="AG95" i="8"/>
  <c r="AH95" i="8" s="1"/>
  <c r="AI118" i="8"/>
  <c r="AJ118" i="8" s="1"/>
  <c r="AG113" i="8"/>
  <c r="AH113" i="8" s="1"/>
  <c r="AI110" i="8"/>
  <c r="AJ110" i="8" s="1"/>
  <c r="AG131" i="8"/>
  <c r="AH131" i="8" s="1"/>
  <c r="AI128" i="8"/>
  <c r="AJ128" i="8" s="1"/>
  <c r="AG123" i="8"/>
  <c r="AH123" i="8" s="1"/>
  <c r="AE146" i="8"/>
  <c r="AI143" i="8"/>
  <c r="AJ143" i="8" s="1"/>
  <c r="AG141" i="8"/>
  <c r="AH141" i="8" s="1"/>
  <c r="AG139" i="8"/>
  <c r="AH139" i="8" s="1"/>
  <c r="AG137" i="8"/>
  <c r="AH137" i="8" s="1"/>
  <c r="AG135" i="8"/>
  <c r="AH135" i="8" s="1"/>
  <c r="AG157" i="8"/>
  <c r="AH157" i="8" s="1"/>
  <c r="AG149" i="8"/>
  <c r="AH149" i="8" s="1"/>
  <c r="Y23" i="9"/>
  <c r="Z23" i="9" s="1"/>
  <c r="W29" i="9"/>
  <c r="X29" i="9" s="1"/>
  <c r="Y35" i="9"/>
  <c r="Z35" i="9" s="1"/>
  <c r="Y65" i="9"/>
  <c r="Z65" i="9" s="1"/>
  <c r="W123" i="7"/>
  <c r="X123" i="7" s="1"/>
  <c r="Y144" i="7"/>
  <c r="Z144" i="7" s="1"/>
  <c r="AI18" i="8"/>
  <c r="AJ18" i="8" s="1"/>
  <c r="AG21" i="8"/>
  <c r="AH21" i="8" s="1"/>
  <c r="AI26" i="8"/>
  <c r="AJ26" i="8" s="1"/>
  <c r="K29" i="6"/>
  <c r="P29" i="6"/>
  <c r="AG30" i="8"/>
  <c r="AH30" i="8" s="1"/>
  <c r="AG34" i="8"/>
  <c r="AH34" i="8" s="1"/>
  <c r="AG38" i="8"/>
  <c r="AH38" i="8" s="1"/>
  <c r="K42" i="6"/>
  <c r="P42" i="6"/>
  <c r="AG49" i="8"/>
  <c r="AH49" i="8" s="1"/>
  <c r="AG60" i="8"/>
  <c r="AH60" i="8" s="1"/>
  <c r="K68" i="6"/>
  <c r="P68" i="6"/>
  <c r="AG69" i="8"/>
  <c r="AH69" i="8" s="1"/>
  <c r="AI74" i="8"/>
  <c r="AJ74" i="8" s="1"/>
  <c r="AG77" i="8"/>
  <c r="AH77" i="8" s="1"/>
  <c r="AI83" i="8"/>
  <c r="AJ83" i="8" s="1"/>
  <c r="AG86" i="8"/>
  <c r="AH86" i="8" s="1"/>
  <c r="AI91" i="8"/>
  <c r="AJ91" i="8" s="1"/>
  <c r="K94" i="6"/>
  <c r="P94" i="6"/>
  <c r="W33" i="9"/>
  <c r="Y38" i="9"/>
  <c r="Z38" i="9" s="1"/>
  <c r="Y54" i="9"/>
  <c r="Z54" i="9" s="1"/>
  <c r="Y36" i="9"/>
  <c r="Z36" i="9" s="1"/>
  <c r="W41" i="9"/>
  <c r="X41" i="9" s="1"/>
  <c r="Y44" i="9"/>
  <c r="AA44" i="9" s="1"/>
  <c r="W47" i="9"/>
  <c r="X47" i="9" s="1"/>
  <c r="W59" i="9"/>
  <c r="X59" i="9" s="1"/>
  <c r="Y62" i="9"/>
  <c r="Z62" i="9" s="1"/>
  <c r="W65" i="9"/>
  <c r="X65" i="9" s="1"/>
  <c r="W68" i="9"/>
  <c r="X68" i="9" s="1"/>
  <c r="Y74" i="9"/>
  <c r="Z74" i="9" s="1"/>
  <c r="W80" i="9"/>
  <c r="X80" i="9" s="1"/>
  <c r="W87" i="9"/>
  <c r="X87" i="9" s="1"/>
  <c r="W106" i="9"/>
  <c r="X106" i="9" s="1"/>
  <c r="W99" i="9"/>
  <c r="X99" i="9" s="1"/>
  <c r="W96" i="9"/>
  <c r="X96" i="9" s="1"/>
  <c r="Y118" i="9"/>
  <c r="Z118" i="9" s="1"/>
  <c r="W115" i="9"/>
  <c r="X115" i="9" s="1"/>
  <c r="Y126" i="9"/>
  <c r="Z126" i="9" s="1"/>
  <c r="Y123" i="9"/>
  <c r="Z123" i="9" s="1"/>
  <c r="Y145" i="9"/>
  <c r="Z145" i="9" s="1"/>
  <c r="W137" i="9"/>
  <c r="X137" i="9" s="1"/>
  <c r="W155" i="9"/>
  <c r="X155" i="9" s="1"/>
  <c r="Y20" i="10"/>
  <c r="Z20" i="10" s="1"/>
  <c r="Y23" i="10"/>
  <c r="Z23" i="10" s="1"/>
  <c r="W32" i="10"/>
  <c r="X32" i="10" s="1"/>
  <c r="W35" i="10"/>
  <c r="X35" i="10" s="1"/>
  <c r="V56" i="10"/>
  <c r="W58" i="10"/>
  <c r="X58" i="10" s="1"/>
  <c r="W61" i="10"/>
  <c r="X61" i="10" s="1"/>
  <c r="W64" i="10"/>
  <c r="X64" i="10" s="1"/>
  <c r="W67" i="10"/>
  <c r="X67" i="10" s="1"/>
  <c r="W74" i="10"/>
  <c r="X74" i="10" s="1"/>
  <c r="Y84" i="10"/>
  <c r="Z84" i="10" s="1"/>
  <c r="Y89" i="10"/>
  <c r="Z89" i="10" s="1"/>
  <c r="W100" i="10"/>
  <c r="X100" i="10" s="1"/>
  <c r="W128" i="10"/>
  <c r="X128" i="10" s="1"/>
  <c r="Y126" i="10"/>
  <c r="Z126" i="10" s="1"/>
  <c r="Y123" i="10"/>
  <c r="Z123" i="10" s="1"/>
  <c r="W144" i="10"/>
  <c r="X144" i="10" s="1"/>
  <c r="W140" i="10"/>
  <c r="X140" i="10" s="1"/>
  <c r="W137" i="10"/>
  <c r="X137" i="10" s="1"/>
  <c r="L68" i="6"/>
  <c r="T68" i="6"/>
  <c r="W75" i="9"/>
  <c r="X75" i="9" s="1"/>
  <c r="Y80" i="9"/>
  <c r="Z80" i="9" s="1"/>
  <c r="W90" i="9"/>
  <c r="X90" i="9" s="1"/>
  <c r="Y98" i="9"/>
  <c r="Z98" i="9" s="1"/>
  <c r="Y112" i="9"/>
  <c r="Z112" i="9" s="1"/>
  <c r="Y109" i="9"/>
  <c r="AA109" i="9" s="1"/>
  <c r="W145" i="9"/>
  <c r="X145" i="9" s="1"/>
  <c r="Y142" i="9"/>
  <c r="Z142" i="9" s="1"/>
  <c r="Y157" i="9"/>
  <c r="Z157" i="9" s="1"/>
  <c r="W152" i="9"/>
  <c r="X152" i="9" s="1"/>
  <c r="U17" i="10"/>
  <c r="W18" i="10"/>
  <c r="Y35" i="10"/>
  <c r="Z35" i="10" s="1"/>
  <c r="Y38" i="10"/>
  <c r="Z38" i="10" s="1"/>
  <c r="W47" i="10"/>
  <c r="X47" i="10" s="1"/>
  <c r="W55" i="10"/>
  <c r="X55" i="10" s="1"/>
  <c r="Y58" i="10"/>
  <c r="Z58" i="10" s="1"/>
  <c r="Y61" i="10"/>
  <c r="Z61" i="10" s="1"/>
  <c r="Y64" i="10"/>
  <c r="Z64" i="10" s="1"/>
  <c r="Y67" i="10"/>
  <c r="Z67" i="10" s="1"/>
  <c r="W71" i="10"/>
  <c r="X71" i="10" s="1"/>
  <c r="Y74" i="10"/>
  <c r="Z74" i="10" s="1"/>
  <c r="W80" i="10"/>
  <c r="X80" i="10" s="1"/>
  <c r="W87" i="10"/>
  <c r="X87" i="10" s="1"/>
  <c r="Y107" i="10"/>
  <c r="Z107" i="10" s="1"/>
  <c r="W99" i="10"/>
  <c r="X99" i="10" s="1"/>
  <c r="W113" i="10"/>
  <c r="X113" i="10" s="1"/>
  <c r="Y132" i="10"/>
  <c r="Z132" i="10" s="1"/>
  <c r="W123" i="10"/>
  <c r="X123" i="10" s="1"/>
  <c r="Y63" i="9"/>
  <c r="Z63" i="9" s="1"/>
  <c r="Y72" i="9"/>
  <c r="Z72" i="9" s="1"/>
  <c r="W88" i="9"/>
  <c r="X88" i="9" s="1"/>
  <c r="Y93" i="9"/>
  <c r="Z93" i="9" s="1"/>
  <c r="W98" i="9"/>
  <c r="X98" i="9" s="1"/>
  <c r="Y120" i="9"/>
  <c r="Z120" i="9" s="1"/>
  <c r="Y125" i="9"/>
  <c r="Z125" i="9" s="1"/>
  <c r="Y122" i="9"/>
  <c r="Z122" i="9" s="1"/>
  <c r="W142" i="9"/>
  <c r="X142" i="9" s="1"/>
  <c r="W157" i="9"/>
  <c r="X157" i="9" s="1"/>
  <c r="W149" i="9"/>
  <c r="X149" i="9" s="1"/>
  <c r="V17" i="10"/>
  <c r="V30" i="10"/>
  <c r="Y24" i="10"/>
  <c r="Z24" i="10" s="1"/>
  <c r="W27" i="10"/>
  <c r="X27" i="10" s="1"/>
  <c r="Y32" i="10"/>
  <c r="Z32" i="10" s="1"/>
  <c r="W41" i="10"/>
  <c r="X41" i="10" s="1"/>
  <c r="Y44" i="10"/>
  <c r="AA44" i="10" s="1"/>
  <c r="Y52" i="10"/>
  <c r="Z52" i="10" s="1"/>
  <c r="W59" i="10"/>
  <c r="X59" i="10" s="1"/>
  <c r="W75" i="10"/>
  <c r="X75" i="10" s="1"/>
  <c r="Y77" i="10"/>
  <c r="Z77" i="10" s="1"/>
  <c r="Y80" i="10"/>
  <c r="Z80" i="10" s="1"/>
  <c r="W90" i="10"/>
  <c r="X90" i="10" s="1"/>
  <c r="Y93" i="10"/>
  <c r="Z93" i="10" s="1"/>
  <c r="W104" i="10"/>
  <c r="X104" i="10" s="1"/>
  <c r="Y99" i="10"/>
  <c r="Z99" i="10" s="1"/>
  <c r="W96" i="10"/>
  <c r="X96" i="10" s="1"/>
  <c r="W132" i="10"/>
  <c r="X132" i="10" s="1"/>
  <c r="Y146" i="10"/>
  <c r="Z146" i="10" s="1"/>
  <c r="Y139" i="10"/>
  <c r="Z139" i="10" s="1"/>
  <c r="W23" i="9"/>
  <c r="X23" i="9" s="1"/>
  <c r="W28" i="9"/>
  <c r="X28" i="9" s="1"/>
  <c r="W42" i="9"/>
  <c r="X42" i="9" s="1"/>
  <c r="Y45" i="9"/>
  <c r="Z45" i="9" s="1"/>
  <c r="W48" i="9"/>
  <c r="X48" i="9" s="1"/>
  <c r="V69" i="9"/>
  <c r="Y60" i="9"/>
  <c r="Z60" i="9" s="1"/>
  <c r="W63" i="9"/>
  <c r="X63" i="9" s="1"/>
  <c r="W66" i="9"/>
  <c r="X66" i="9" s="1"/>
  <c r="V82" i="9"/>
  <c r="Y88" i="9"/>
  <c r="Z88" i="9" s="1"/>
  <c r="W91" i="9"/>
  <c r="X91" i="9" s="1"/>
  <c r="W94" i="9"/>
  <c r="X94" i="9" s="1"/>
  <c r="W105" i="9"/>
  <c r="X105" i="9" s="1"/>
  <c r="W117" i="9"/>
  <c r="X117" i="9" s="1"/>
  <c r="W114" i="9"/>
  <c r="X114" i="9" s="1"/>
  <c r="Y111" i="9"/>
  <c r="Z111" i="9" s="1"/>
  <c r="Y133" i="9"/>
  <c r="Z133" i="9" s="1"/>
  <c r="Y130" i="9"/>
  <c r="Z130" i="9" s="1"/>
  <c r="Y127" i="9"/>
  <c r="Z127" i="9" s="1"/>
  <c r="W125" i="9"/>
  <c r="X125" i="9" s="1"/>
  <c r="W122" i="9"/>
  <c r="X122" i="9" s="1"/>
  <c r="Y141" i="9"/>
  <c r="Z141" i="9" s="1"/>
  <c r="Y18" i="10"/>
  <c r="U30" i="10"/>
  <c r="W33" i="10"/>
  <c r="X33" i="10" s="1"/>
  <c r="Y36" i="10"/>
  <c r="Z36" i="10" s="1"/>
  <c r="Y55" i="10"/>
  <c r="Z55" i="10" s="1"/>
  <c r="Y59" i="10"/>
  <c r="Z59" i="10" s="1"/>
  <c r="Y62" i="10"/>
  <c r="Z62" i="10" s="1"/>
  <c r="Y75" i="10"/>
  <c r="Z75" i="10" s="1"/>
  <c r="W78" i="10"/>
  <c r="X78" i="10" s="1"/>
  <c r="W81" i="10"/>
  <c r="X81" i="10" s="1"/>
  <c r="Y85" i="10"/>
  <c r="Z85" i="10" s="1"/>
  <c r="Y90" i="10"/>
  <c r="Z90" i="10" s="1"/>
  <c r="Y106" i="10"/>
  <c r="Z106" i="10" s="1"/>
  <c r="Y101" i="10"/>
  <c r="Z101" i="10" s="1"/>
  <c r="Y120" i="10"/>
  <c r="Z120" i="10" s="1"/>
  <c r="Y117" i="10"/>
  <c r="Z117" i="10" s="1"/>
  <c r="Y125" i="10"/>
  <c r="Z125" i="10" s="1"/>
  <c r="W136" i="10"/>
  <c r="W51" i="9"/>
  <c r="X51" i="9" s="1"/>
  <c r="Y76" i="9"/>
  <c r="Z76" i="9" s="1"/>
  <c r="W85" i="9"/>
  <c r="X85" i="9" s="1"/>
  <c r="Y104" i="9"/>
  <c r="Z104" i="9" s="1"/>
  <c r="Y116" i="9"/>
  <c r="Z116" i="9" s="1"/>
  <c r="W141" i="9"/>
  <c r="X141" i="9" s="1"/>
  <c r="U147" i="9"/>
  <c r="W25" i="10"/>
  <c r="X25" i="10" s="1"/>
  <c r="W36" i="10"/>
  <c r="X36" i="10" s="1"/>
  <c r="Y45" i="10"/>
  <c r="Z45" i="10" s="1"/>
  <c r="W72" i="10"/>
  <c r="X72" i="10" s="1"/>
  <c r="W91" i="10"/>
  <c r="X91" i="10" s="1"/>
  <c r="W106" i="10"/>
  <c r="X106" i="10" s="1"/>
  <c r="W103" i="10"/>
  <c r="X103" i="10" s="1"/>
  <c r="W101" i="10"/>
  <c r="X101" i="10" s="1"/>
  <c r="Y98" i="10"/>
  <c r="Z98" i="10" s="1"/>
  <c r="W120" i="10"/>
  <c r="X120" i="10" s="1"/>
  <c r="W117" i="10"/>
  <c r="X117" i="10" s="1"/>
  <c r="Y112" i="10"/>
  <c r="Z112" i="10" s="1"/>
  <c r="Y109" i="10"/>
  <c r="Z109" i="10" s="1"/>
  <c r="V121" i="10"/>
  <c r="Y145" i="10"/>
  <c r="Z145" i="10" s="1"/>
  <c r="Y153" i="10"/>
  <c r="Z153" i="10" s="1"/>
  <c r="W58" i="9"/>
  <c r="X58" i="9" s="1"/>
  <c r="Y61" i="9"/>
  <c r="Z61" i="9" s="1"/>
  <c r="W73" i="9"/>
  <c r="X73" i="9" s="1"/>
  <c r="Y81" i="9"/>
  <c r="Z81" i="9" s="1"/>
  <c r="L81" i="6"/>
  <c r="T81" i="6"/>
  <c r="Y85" i="9"/>
  <c r="Z85" i="9" s="1"/>
  <c r="Y89" i="9"/>
  <c r="Z89" i="9" s="1"/>
  <c r="Y107" i="9"/>
  <c r="Z107" i="9" s="1"/>
  <c r="W102" i="9"/>
  <c r="X102" i="9" s="1"/>
  <c r="Y100" i="9"/>
  <c r="Z100" i="9" s="1"/>
  <c r="W97" i="9"/>
  <c r="X97" i="9" s="1"/>
  <c r="W113" i="9"/>
  <c r="X113" i="9" s="1"/>
  <c r="W111" i="9"/>
  <c r="X111" i="9" s="1"/>
  <c r="Y129" i="9"/>
  <c r="Z129" i="9" s="1"/>
  <c r="W146" i="9"/>
  <c r="X146" i="9" s="1"/>
  <c r="W148" i="9"/>
  <c r="X148" i="9" s="1"/>
  <c r="AC148" i="9" a="1"/>
  <c r="W28" i="10"/>
  <c r="X28" i="10" s="1"/>
  <c r="W42" i="10"/>
  <c r="X42" i="10" s="1"/>
  <c r="Y48" i="10"/>
  <c r="Z48" i="10" s="1"/>
  <c r="Y76" i="10"/>
  <c r="Z76" i="10" s="1"/>
  <c r="W83" i="10"/>
  <c r="X83" i="10" s="1"/>
  <c r="Y88" i="10"/>
  <c r="Z88" i="10" s="1"/>
  <c r="Y91" i="10"/>
  <c r="Z91" i="10" s="1"/>
  <c r="Y105" i="10"/>
  <c r="Z105" i="10" s="1"/>
  <c r="W98" i="10"/>
  <c r="X98" i="10" s="1"/>
  <c r="Y119" i="10"/>
  <c r="Z119" i="10" s="1"/>
  <c r="W112" i="10"/>
  <c r="X112" i="10" s="1"/>
  <c r="W109" i="10"/>
  <c r="X109" i="10" s="1"/>
  <c r="U121" i="10"/>
  <c r="Y124" i="10"/>
  <c r="Z124" i="10" s="1"/>
  <c r="W122" i="10"/>
  <c r="X122" i="10" s="1"/>
  <c r="AC122" i="10" a="1"/>
  <c r="W145" i="10"/>
  <c r="X145" i="10" s="1"/>
  <c r="Y138" i="10"/>
  <c r="Z138" i="10" s="1"/>
  <c r="C42" i="6"/>
  <c r="M42" i="6"/>
  <c r="Y49" i="9"/>
  <c r="Z49" i="9" s="1"/>
  <c r="W67" i="9"/>
  <c r="X67" i="9" s="1"/>
  <c r="W71" i="9"/>
  <c r="X71" i="9" s="1"/>
  <c r="W83" i="9"/>
  <c r="X83" i="9" s="1"/>
  <c r="W92" i="9"/>
  <c r="X92" i="9" s="1"/>
  <c r="W110" i="9"/>
  <c r="X110" i="9" s="1"/>
  <c r="W124" i="9"/>
  <c r="W143" i="9"/>
  <c r="X143" i="9" s="1"/>
  <c r="Y135" i="9"/>
  <c r="W158" i="9"/>
  <c r="X158" i="9" s="1"/>
  <c r="Y155" i="9"/>
  <c r="Z155" i="9" s="1"/>
  <c r="W153" i="9"/>
  <c r="X153" i="9" s="1"/>
  <c r="W150" i="9"/>
  <c r="X150" i="9" s="1"/>
  <c r="Y22" i="10"/>
  <c r="Z22" i="10" s="1"/>
  <c r="Y28" i="10"/>
  <c r="Z28" i="10" s="1"/>
  <c r="W34" i="10"/>
  <c r="X34" i="10" s="1"/>
  <c r="Y37" i="10"/>
  <c r="Z37" i="10" s="1"/>
  <c r="Y42" i="10"/>
  <c r="Z42" i="10" s="1"/>
  <c r="W46" i="10"/>
  <c r="X46" i="10" s="1"/>
  <c r="Y51" i="10"/>
  <c r="Z51" i="10" s="1"/>
  <c r="W54" i="10"/>
  <c r="X54" i="10" s="1"/>
  <c r="Y63" i="10"/>
  <c r="Z63" i="10" s="1"/>
  <c r="W66" i="10"/>
  <c r="X66" i="10" s="1"/>
  <c r="W70" i="10"/>
  <c r="W73" i="10"/>
  <c r="X73" i="10" s="1"/>
  <c r="W79" i="10"/>
  <c r="X79" i="10" s="1"/>
  <c r="Y83" i="10"/>
  <c r="AA83" i="10" s="1"/>
  <c r="AA84" i="10" s="1"/>
  <c r="AA85" i="10" s="1"/>
  <c r="Y97" i="10"/>
  <c r="Z97" i="10" s="1"/>
  <c r="W119" i="10"/>
  <c r="X119" i="10" s="1"/>
  <c r="Y111" i="10"/>
  <c r="Z111" i="10" s="1"/>
  <c r="W131" i="10"/>
  <c r="X131" i="10" s="1"/>
  <c r="W124" i="10"/>
  <c r="X124" i="10" s="1"/>
  <c r="R55" i="6"/>
  <c r="W62" i="9"/>
  <c r="X62" i="9" s="1"/>
  <c r="Y67" i="9"/>
  <c r="Z67" i="9" s="1"/>
  <c r="W74" i="9"/>
  <c r="X74" i="9" s="1"/>
  <c r="Y77" i="9"/>
  <c r="Z77" i="9" s="1"/>
  <c r="V95" i="9"/>
  <c r="Y86" i="9"/>
  <c r="Z86" i="9" s="1"/>
  <c r="Y106" i="9"/>
  <c r="Z106" i="9" s="1"/>
  <c r="Y99" i="9"/>
  <c r="Z99" i="9" s="1"/>
  <c r="Y110" i="9"/>
  <c r="Z110" i="9" s="1"/>
  <c r="W129" i="9"/>
  <c r="X129" i="9" s="1"/>
  <c r="W140" i="9"/>
  <c r="X140" i="9" s="1"/>
  <c r="Y137" i="9"/>
  <c r="Z137" i="9" s="1"/>
  <c r="AC135" i="9" a="1"/>
  <c r="Y152" i="9"/>
  <c r="Z152" i="9" s="1"/>
  <c r="Y150" i="9"/>
  <c r="Z150" i="9" s="1"/>
  <c r="W20" i="10"/>
  <c r="X20" i="10" s="1"/>
  <c r="W26" i="10"/>
  <c r="X26" i="10" s="1"/>
  <c r="Y34" i="10"/>
  <c r="Z34" i="10" s="1"/>
  <c r="W40" i="10"/>
  <c r="X40" i="10" s="1"/>
  <c r="Y49" i="10"/>
  <c r="Z49" i="10" s="1"/>
  <c r="Y57" i="10"/>
  <c r="AA57" i="10" s="1"/>
  <c r="Y66" i="10"/>
  <c r="Z66" i="10" s="1"/>
  <c r="Y73" i="10"/>
  <c r="Z73" i="10" s="1"/>
  <c r="Y92" i="10"/>
  <c r="Z92" i="10" s="1"/>
  <c r="Y94" i="10"/>
  <c r="Z94" i="10" s="1"/>
  <c r="W105" i="10"/>
  <c r="X105" i="10" s="1"/>
  <c r="Y100" i="10"/>
  <c r="Z100" i="10" s="1"/>
  <c r="W97" i="10"/>
  <c r="X97" i="10" s="1"/>
  <c r="W114" i="10"/>
  <c r="X114" i="10" s="1"/>
  <c r="W111" i="10"/>
  <c r="X111" i="10" s="1"/>
  <c r="Y137" i="10"/>
  <c r="Z137" i="10" s="1"/>
  <c r="AC135" i="10" a="1"/>
  <c r="Z122" i="10"/>
  <c r="AA122" i="10"/>
  <c r="AA123" i="10" s="1"/>
  <c r="AA135" i="10"/>
  <c r="AA136" i="10" s="1"/>
  <c r="X136" i="10"/>
  <c r="V147" i="10"/>
  <c r="V134" i="10"/>
  <c r="U134" i="10"/>
  <c r="V108" i="10"/>
  <c r="U108" i="10"/>
  <c r="V95" i="10"/>
  <c r="U95" i="10"/>
  <c r="X70" i="10"/>
  <c r="U82" i="10"/>
  <c r="Z70" i="10"/>
  <c r="V82" i="10"/>
  <c r="AA70" i="10"/>
  <c r="U69" i="10"/>
  <c r="U56" i="10"/>
  <c r="W56" i="10"/>
  <c r="X56" i="10" s="1"/>
  <c r="V43" i="10"/>
  <c r="U43" i="10"/>
  <c r="X18" i="10"/>
  <c r="U160" i="9"/>
  <c r="V160" i="9"/>
  <c r="V147" i="9"/>
  <c r="V134" i="9"/>
  <c r="U134" i="9"/>
  <c r="O120" i="6"/>
  <c r="G120" i="6"/>
  <c r="V121" i="9"/>
  <c r="U121" i="9"/>
  <c r="V108" i="9"/>
  <c r="U108" i="9"/>
  <c r="U95" i="9"/>
  <c r="AA83" i="9"/>
  <c r="C94" i="6"/>
  <c r="M94" i="6"/>
  <c r="U82" i="9"/>
  <c r="C81" i="6"/>
  <c r="M81" i="6"/>
  <c r="U69" i="9"/>
  <c r="C55" i="6"/>
  <c r="U56" i="9"/>
  <c r="V56" i="9"/>
  <c r="V43" i="9"/>
  <c r="U30" i="9"/>
  <c r="C29" i="6"/>
  <c r="M29" i="6"/>
  <c r="H16" i="6"/>
  <c r="AK134" i="8"/>
  <c r="AK135" i="8" s="1"/>
  <c r="AF94" i="8"/>
  <c r="AG82" i="8"/>
  <c r="AH82" i="8" s="1"/>
  <c r="AE81" i="8"/>
  <c r="AF81" i="8"/>
  <c r="AF68" i="8"/>
  <c r="AI68" i="8"/>
  <c r="AK68" i="8" s="1"/>
  <c r="AE68" i="8"/>
  <c r="AG68" i="8"/>
  <c r="AH68" i="8" s="1"/>
  <c r="M68" i="6"/>
  <c r="AK43" i="8"/>
  <c r="AK44" i="8" s="1"/>
  <c r="AE42" i="8"/>
  <c r="AE29" i="8"/>
  <c r="AF29" i="8"/>
  <c r="P16" i="6"/>
  <c r="U159" i="7"/>
  <c r="V146" i="7"/>
  <c r="U146" i="7"/>
  <c r="V133" i="7"/>
  <c r="U133" i="7"/>
  <c r="U120" i="7"/>
  <c r="U107" i="7"/>
  <c r="U94" i="7"/>
  <c r="V94" i="7"/>
  <c r="X69" i="7"/>
  <c r="Z69" i="7"/>
  <c r="U81" i="7"/>
  <c r="Y56" i="7"/>
  <c r="AA56" i="7" s="1"/>
  <c r="AA57" i="7" s="1"/>
  <c r="AA58" i="7" s="1"/>
  <c r="AA59" i="7" s="1"/>
  <c r="Y43" i="7"/>
  <c r="AA43" i="7" s="1"/>
  <c r="U55" i="7"/>
  <c r="X30" i="7"/>
  <c r="U42" i="7"/>
  <c r="Y17" i="7"/>
  <c r="U29" i="7"/>
  <c r="AJ30" i="8"/>
  <c r="Z44" i="10"/>
  <c r="W69" i="9"/>
  <c r="X69" i="9" s="1"/>
  <c r="Y56" i="10"/>
  <c r="AA56" i="10" s="1"/>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s="1"/>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AC124" i="10"/>
  <c r="P262" i="6" l="1"/>
  <c r="E230" i="6"/>
  <c r="F230" i="6"/>
  <c r="G230" i="6"/>
  <c r="J230" i="6"/>
  <c r="U231" i="9"/>
  <c r="V231" i="9"/>
  <c r="V249" i="9"/>
  <c r="V227" i="9"/>
  <c r="Y240" i="9" s="1"/>
  <c r="Z240" i="9" s="1"/>
  <c r="AE226" i="8"/>
  <c r="Q230" i="6"/>
  <c r="AE230" i="8"/>
  <c r="AF248" i="8"/>
  <c r="O230" i="6"/>
  <c r="V233" i="9"/>
  <c r="J257" i="6"/>
  <c r="U233" i="9"/>
  <c r="Z134" i="7"/>
  <c r="F259" i="6"/>
  <c r="V259" i="7"/>
  <c r="Y272" i="7" s="1"/>
  <c r="Z272" i="7" s="1"/>
  <c r="L259" i="6"/>
  <c r="N259" i="6"/>
  <c r="Z82" i="7"/>
  <c r="Z56" i="7"/>
  <c r="AA44" i="7"/>
  <c r="AA45" i="7" s="1"/>
  <c r="AA46" i="7" s="1"/>
  <c r="AA47" i="7" s="1"/>
  <c r="AA48" i="7" s="1"/>
  <c r="AA49" i="7" s="1"/>
  <c r="AA50" i="7" s="1"/>
  <c r="AA51" i="7" s="1"/>
  <c r="AA52" i="7" s="1"/>
  <c r="AA53" i="7" s="1"/>
  <c r="AA54" i="7" s="1"/>
  <c r="Z121" i="7"/>
  <c r="Z95" i="7"/>
  <c r="AA70" i="7"/>
  <c r="AA71" i="7" s="1"/>
  <c r="AA72" i="7" s="1"/>
  <c r="AA73" i="7" s="1"/>
  <c r="AA74" i="7" s="1"/>
  <c r="AA75" i="7" s="1"/>
  <c r="AA76" i="7" s="1"/>
  <c r="AA77" i="7" s="1"/>
  <c r="AA78" i="7" s="1"/>
  <c r="AA79" i="7" s="1"/>
  <c r="AA80" i="7" s="1"/>
  <c r="C246" i="6"/>
  <c r="Z43" i="7"/>
  <c r="AA122" i="7"/>
  <c r="AA123" i="7" s="1"/>
  <c r="AA124" i="7" s="1"/>
  <c r="AA125" i="7" s="1"/>
  <c r="AA126" i="7" s="1"/>
  <c r="AA127" i="7" s="1"/>
  <c r="AA128" i="7" s="1"/>
  <c r="AA129" i="7" s="1"/>
  <c r="AA130" i="7" s="1"/>
  <c r="AA131" i="7" s="1"/>
  <c r="AA132" i="7" s="1"/>
  <c r="AA60" i="7"/>
  <c r="AA61" i="7" s="1"/>
  <c r="AA62" i="7" s="1"/>
  <c r="AA63" i="7" s="1"/>
  <c r="AA64" i="7" s="1"/>
  <c r="AA65" i="7" s="1"/>
  <c r="AA66" i="7" s="1"/>
  <c r="AA67" i="7" s="1"/>
  <c r="Y29" i="7"/>
  <c r="AA109" i="7"/>
  <c r="AA110" i="7" s="1"/>
  <c r="AA111" i="7" s="1"/>
  <c r="AA112" i="7" s="1"/>
  <c r="AA113" i="7" s="1"/>
  <c r="AA114" i="7" s="1"/>
  <c r="AA115" i="7" s="1"/>
  <c r="AA116" i="7" s="1"/>
  <c r="AA117" i="7" s="1"/>
  <c r="AA118" i="7" s="1"/>
  <c r="AA119" i="7" s="1"/>
  <c r="AA96" i="7"/>
  <c r="AA97" i="7" s="1"/>
  <c r="AA98" i="7" s="1"/>
  <c r="AA99" i="7" s="1"/>
  <c r="AA100" i="7" s="1"/>
  <c r="AA101" i="7" s="1"/>
  <c r="AA102" i="7" s="1"/>
  <c r="AA103" i="7" s="1"/>
  <c r="AA104" i="7" s="1"/>
  <c r="AA105" i="7" s="1"/>
  <c r="AA106" i="7" s="1"/>
  <c r="AA83" i="7"/>
  <c r="AA84" i="7" s="1"/>
  <c r="AA85" i="7" s="1"/>
  <c r="AA86" i="7" s="1"/>
  <c r="AA87" i="7" s="1"/>
  <c r="AA88" i="7" s="1"/>
  <c r="AA89" i="7" s="1"/>
  <c r="AA90" i="7" s="1"/>
  <c r="AA91" i="7" s="1"/>
  <c r="AA92" i="7" s="1"/>
  <c r="AA93" i="7" s="1"/>
  <c r="AA135" i="7"/>
  <c r="AA136" i="7" s="1"/>
  <c r="AA137" i="7" s="1"/>
  <c r="AA138" i="7" s="1"/>
  <c r="AA139" i="7" s="1"/>
  <c r="AA140" i="7" s="1"/>
  <c r="AA141" i="7" s="1"/>
  <c r="AA142" i="7" s="1"/>
  <c r="AA143" i="7" s="1"/>
  <c r="AA144" i="7" s="1"/>
  <c r="AA145" i="7" s="1"/>
  <c r="Y55" i="7"/>
  <c r="Z55" i="7" s="1"/>
  <c r="W120" i="7"/>
  <c r="X120" i="7" s="1"/>
  <c r="W81" i="7"/>
  <c r="X81" i="7" s="1"/>
  <c r="W94" i="7"/>
  <c r="X94" i="7" s="1"/>
  <c r="W146" i="7"/>
  <c r="X146" i="7" s="1"/>
  <c r="AA147" i="7"/>
  <c r="AA148" i="7" s="1"/>
  <c r="AA149" i="7" s="1"/>
  <c r="AA150" i="7" s="1"/>
  <c r="AA151" i="7" s="1"/>
  <c r="AA152" i="7" s="1"/>
  <c r="AA153" i="7" s="1"/>
  <c r="AA154" i="7" s="1"/>
  <c r="AA155" i="7" s="1"/>
  <c r="AA156" i="7" s="1"/>
  <c r="AA157" i="7" s="1"/>
  <c r="AA158" i="7" s="1"/>
  <c r="Y81" i="7"/>
  <c r="AA81" i="7" s="1"/>
  <c r="W159" i="7"/>
  <c r="X159" i="7" s="1"/>
  <c r="Y94" i="7"/>
  <c r="Z94" i="7" s="1"/>
  <c r="Y159" i="7"/>
  <c r="AA159" i="7" s="1"/>
  <c r="Z108" i="7"/>
  <c r="W29" i="7"/>
  <c r="X29" i="7" s="1"/>
  <c r="Y120" i="7"/>
  <c r="Z68" i="7"/>
  <c r="Y107" i="7"/>
  <c r="AA107" i="7" s="1"/>
  <c r="Y146" i="7"/>
  <c r="AA146" i="7" s="1"/>
  <c r="Y133" i="7"/>
  <c r="AA133" i="7" s="1"/>
  <c r="Z48" i="7"/>
  <c r="AA29" i="7"/>
  <c r="Z29" i="7"/>
  <c r="W55" i="7"/>
  <c r="X55" i="7" s="1"/>
  <c r="Z17" i="7"/>
  <c r="W107" i="7"/>
  <c r="X107" i="7" s="1"/>
  <c r="AA17" i="7"/>
  <c r="AA18" i="7" s="1"/>
  <c r="AA19" i="7" s="1"/>
  <c r="AA20" i="7" s="1"/>
  <c r="AA21" i="7" s="1"/>
  <c r="AA22" i="7" s="1"/>
  <c r="AA23" i="7" s="1"/>
  <c r="AA24" i="7" s="1"/>
  <c r="AA25" i="7" s="1"/>
  <c r="AA26" i="7" s="1"/>
  <c r="AA27" i="7" s="1"/>
  <c r="AA28" i="7" s="1"/>
  <c r="W42" i="7"/>
  <c r="X42" i="7" s="1"/>
  <c r="W133" i="7"/>
  <c r="X133" i="7" s="1"/>
  <c r="Y42" i="7"/>
  <c r="X152" i="7"/>
  <c r="Z125" i="7"/>
  <c r="Z153" i="7"/>
  <c r="Z103" i="7"/>
  <c r="X137" i="7"/>
  <c r="AA30" i="7"/>
  <c r="AA31" i="7" s="1"/>
  <c r="AA32" i="7" s="1"/>
  <c r="AA33" i="7" s="1"/>
  <c r="AA34" i="7" s="1"/>
  <c r="AA35" i="7" s="1"/>
  <c r="AA36" i="7" s="1"/>
  <c r="AA37" i="7" s="1"/>
  <c r="AA38" i="7" s="1"/>
  <c r="AA39" i="7" s="1"/>
  <c r="AA40" i="7" s="1"/>
  <c r="AA41" i="7" s="1"/>
  <c r="Z141" i="7"/>
  <c r="U263" i="8"/>
  <c r="V251" i="7"/>
  <c r="Y264" i="7" s="1"/>
  <c r="F242" i="6"/>
  <c r="E227" i="6"/>
  <c r="AJ69" i="8"/>
  <c r="AJ95" i="8"/>
  <c r="AK58" i="8"/>
  <c r="AK59" i="8" s="1"/>
  <c r="AK60" i="8" s="1"/>
  <c r="AK61" i="8" s="1"/>
  <c r="AK62" i="8" s="1"/>
  <c r="AK63" i="8" s="1"/>
  <c r="AK64" i="8" s="1"/>
  <c r="AK65" i="8" s="1"/>
  <c r="AK66" i="8" s="1"/>
  <c r="AK67" i="8" s="1"/>
  <c r="AE227" i="8"/>
  <c r="AE231" i="8"/>
  <c r="AK70" i="8"/>
  <c r="AK71" i="8" s="1"/>
  <c r="AK72" i="8" s="1"/>
  <c r="AK73" i="8" s="1"/>
  <c r="AK74" i="8" s="1"/>
  <c r="AK75" i="8" s="1"/>
  <c r="AK76" i="8" s="1"/>
  <c r="AK77" i="8" s="1"/>
  <c r="AK78" i="8" s="1"/>
  <c r="AK79" i="8" s="1"/>
  <c r="AK80" i="8" s="1"/>
  <c r="AK136" i="8"/>
  <c r="AK137" i="8" s="1"/>
  <c r="AK138" i="8" s="1"/>
  <c r="AK139" i="8" s="1"/>
  <c r="AK140" i="8" s="1"/>
  <c r="AK141" i="8" s="1"/>
  <c r="AK142" i="8" s="1"/>
  <c r="AK143" i="8" s="1"/>
  <c r="AK144" i="8" s="1"/>
  <c r="AK145" i="8" s="1"/>
  <c r="AG107" i="8"/>
  <c r="AH107" i="8" s="1"/>
  <c r="AK147" i="8"/>
  <c r="AK148" i="8" s="1"/>
  <c r="AK149" i="8" s="1"/>
  <c r="AK150" i="8" s="1"/>
  <c r="AK151" i="8" s="1"/>
  <c r="AK152" i="8" s="1"/>
  <c r="AK153" i="8" s="1"/>
  <c r="AK154" i="8" s="1"/>
  <c r="AK155" i="8" s="1"/>
  <c r="AK156" i="8" s="1"/>
  <c r="AK157" i="8" s="1"/>
  <c r="AK158" i="8" s="1"/>
  <c r="AJ56" i="8"/>
  <c r="AE232" i="8"/>
  <c r="AK17" i="8"/>
  <c r="AK83" i="8"/>
  <c r="AK84" i="8" s="1"/>
  <c r="AK85" i="8" s="1"/>
  <c r="AK86" i="8" s="1"/>
  <c r="AK87" i="8" s="1"/>
  <c r="AK88" i="8" s="1"/>
  <c r="AK89" i="8" s="1"/>
  <c r="AK90" i="8" s="1"/>
  <c r="AK91" i="8" s="1"/>
  <c r="AK92" i="8" s="1"/>
  <c r="AK93" i="8" s="1"/>
  <c r="AK45" i="8"/>
  <c r="AK46" i="8" s="1"/>
  <c r="AK47" i="8" s="1"/>
  <c r="AK48" i="8" s="1"/>
  <c r="AK49" i="8" s="1"/>
  <c r="AK50" i="8" s="1"/>
  <c r="AK51" i="8" s="1"/>
  <c r="AK52" i="8" s="1"/>
  <c r="AK53" i="8" s="1"/>
  <c r="AK54" i="8" s="1"/>
  <c r="AG81" i="8"/>
  <c r="AH81" i="8" s="1"/>
  <c r="L260" i="6"/>
  <c r="AG29" i="8"/>
  <c r="AH29" i="8" s="1"/>
  <c r="AJ68" i="8"/>
  <c r="AJ82" i="8"/>
  <c r="AK31" i="8"/>
  <c r="AK32" i="8" s="1"/>
  <c r="AK33" i="8" s="1"/>
  <c r="AK34" i="8" s="1"/>
  <c r="AK35" i="8" s="1"/>
  <c r="AK36" i="8" s="1"/>
  <c r="AK37" i="8" s="1"/>
  <c r="AK38" i="8" s="1"/>
  <c r="AK39" i="8" s="1"/>
  <c r="AK40" i="8" s="1"/>
  <c r="AK41" i="8" s="1"/>
  <c r="AI107" i="8"/>
  <c r="AK107" i="8" s="1"/>
  <c r="L231" i="6"/>
  <c r="AK122" i="8"/>
  <c r="AK123" i="8" s="1"/>
  <c r="AK124" i="8" s="1"/>
  <c r="AK125" i="8" s="1"/>
  <c r="AK126" i="8" s="1"/>
  <c r="AK127" i="8" s="1"/>
  <c r="AK128" i="8" s="1"/>
  <c r="AK129" i="8" s="1"/>
  <c r="AK130" i="8" s="1"/>
  <c r="AK131" i="8" s="1"/>
  <c r="AK132" i="8" s="1"/>
  <c r="AI55" i="8"/>
  <c r="AK55" i="8" s="1"/>
  <c r="AI81" i="8"/>
  <c r="AI29" i="8"/>
  <c r="AK29" i="8" s="1"/>
  <c r="AG159" i="8"/>
  <c r="AH159" i="8" s="1"/>
  <c r="AI120" i="8"/>
  <c r="AK120" i="8" s="1"/>
  <c r="AG120" i="8"/>
  <c r="AH120" i="8" s="1"/>
  <c r="AK81" i="8"/>
  <c r="AJ81" i="8"/>
  <c r="AJ29" i="8"/>
  <c r="AI159" i="8"/>
  <c r="AI146" i="8"/>
  <c r="AI133" i="8"/>
  <c r="AH108" i="8"/>
  <c r="AK108" i="8"/>
  <c r="AK109" i="8" s="1"/>
  <c r="AK110" i="8" s="1"/>
  <c r="AK111" i="8" s="1"/>
  <c r="AK112" i="8" s="1"/>
  <c r="AK113" i="8" s="1"/>
  <c r="AK114" i="8" s="1"/>
  <c r="AK115" i="8" s="1"/>
  <c r="AK116" i="8" s="1"/>
  <c r="AK117" i="8" s="1"/>
  <c r="AK118" i="8" s="1"/>
  <c r="AK119" i="8" s="1"/>
  <c r="AH19" i="8"/>
  <c r="AJ96" i="8"/>
  <c r="AG55" i="8"/>
  <c r="AH55" i="8" s="1"/>
  <c r="AG94" i="8"/>
  <c r="AH94" i="8" s="1"/>
  <c r="AI42" i="8"/>
  <c r="AJ121" i="8"/>
  <c r="AJ108" i="8"/>
  <c r="AH97" i="8"/>
  <c r="AK18" i="8"/>
  <c r="AK19" i="8" s="1"/>
  <c r="AK20" i="8" s="1"/>
  <c r="AK21" i="8" s="1"/>
  <c r="AK22" i="8" s="1"/>
  <c r="AK23" i="8" s="1"/>
  <c r="AK24" i="8" s="1"/>
  <c r="AK25" i="8" s="1"/>
  <c r="AK26" i="8" s="1"/>
  <c r="AK27" i="8" s="1"/>
  <c r="AK28" i="8" s="1"/>
  <c r="AG133" i="8"/>
  <c r="AH133" i="8" s="1"/>
  <c r="AG42" i="8"/>
  <c r="AH42" i="8" s="1"/>
  <c r="AI94" i="8"/>
  <c r="AK96" i="8"/>
  <c r="AK97" i="8" s="1"/>
  <c r="AK98" i="8" s="1"/>
  <c r="AK99" i="8" s="1"/>
  <c r="AK100" i="8" s="1"/>
  <c r="AK101" i="8" s="1"/>
  <c r="AK102" i="8" s="1"/>
  <c r="AK103" i="8" s="1"/>
  <c r="AK104" i="8" s="1"/>
  <c r="AK105" i="8" s="1"/>
  <c r="AK106" i="8" s="1"/>
  <c r="N254" i="6"/>
  <c r="AG146" i="8"/>
  <c r="AH146" i="8" s="1"/>
  <c r="F232" i="6"/>
  <c r="V234" i="9"/>
  <c r="D259" i="6"/>
  <c r="P229" i="6"/>
  <c r="T146" i="6"/>
  <c r="U95" i="6"/>
  <c r="P133" i="6"/>
  <c r="H146" i="6"/>
  <c r="L146" i="6"/>
  <c r="D159" i="6"/>
  <c r="AA84" i="9"/>
  <c r="AA85" i="9" s="1"/>
  <c r="AA86" i="9" s="1"/>
  <c r="AA87" i="9" s="1"/>
  <c r="AA88" i="9" s="1"/>
  <c r="AA89" i="9" s="1"/>
  <c r="AA90" i="9" s="1"/>
  <c r="AA91" i="9" s="1"/>
  <c r="AA92" i="9" s="1"/>
  <c r="AA93" i="9" s="1"/>
  <c r="AA94" i="9" s="1"/>
  <c r="E233" i="6"/>
  <c r="AA122" i="9"/>
  <c r="AA123" i="9" s="1"/>
  <c r="AA124" i="9" s="1"/>
  <c r="AA125" i="9" s="1"/>
  <c r="AA126" i="9" s="1"/>
  <c r="AA127" i="9" s="1"/>
  <c r="AA128" i="9" s="1"/>
  <c r="AA129" i="9" s="1"/>
  <c r="AA130" i="9" s="1"/>
  <c r="AA131" i="9" s="1"/>
  <c r="AA132" i="9" s="1"/>
  <c r="AA133" i="9" s="1"/>
  <c r="V81" i="6"/>
  <c r="K133" i="6"/>
  <c r="O133" i="6"/>
  <c r="O146" i="6"/>
  <c r="Z44" i="9"/>
  <c r="R159" i="6"/>
  <c r="F159" i="6"/>
  <c r="L159" i="6"/>
  <c r="V235" i="9"/>
  <c r="Y248" i="9" s="1"/>
  <c r="Z248" i="9" s="1"/>
  <c r="K146" i="6"/>
  <c r="AA149" i="9"/>
  <c r="AA150" i="9" s="1"/>
  <c r="AA151" i="9" s="1"/>
  <c r="AA152" i="9" s="1"/>
  <c r="AA153" i="9" s="1"/>
  <c r="AA154" i="9" s="1"/>
  <c r="AA155" i="9" s="1"/>
  <c r="AA156" i="9" s="1"/>
  <c r="AA157" i="9" s="1"/>
  <c r="AA158" i="9" s="1"/>
  <c r="AA159" i="9" s="1"/>
  <c r="U140" i="6"/>
  <c r="AA97" i="9"/>
  <c r="AA98" i="9" s="1"/>
  <c r="AA99" i="9" s="1"/>
  <c r="AA100" i="9" s="1"/>
  <c r="AA101" i="9" s="1"/>
  <c r="AA102" i="9" s="1"/>
  <c r="AA103" i="9" s="1"/>
  <c r="AA104" i="9" s="1"/>
  <c r="AA105" i="9" s="1"/>
  <c r="AA106" i="9" s="1"/>
  <c r="AA107" i="9" s="1"/>
  <c r="U107" i="6"/>
  <c r="W82" i="9"/>
  <c r="X82" i="9" s="1"/>
  <c r="AA58" i="9"/>
  <c r="AA59" i="9" s="1"/>
  <c r="AA60" i="9" s="1"/>
  <c r="AA61" i="9" s="1"/>
  <c r="AA62" i="9" s="1"/>
  <c r="AA63" i="9" s="1"/>
  <c r="AA64" i="9" s="1"/>
  <c r="AA65" i="9" s="1"/>
  <c r="AA66" i="9" s="1"/>
  <c r="AA67" i="9" s="1"/>
  <c r="AA68" i="9" s="1"/>
  <c r="U96" i="6"/>
  <c r="V121" i="6"/>
  <c r="V142" i="6"/>
  <c r="V139" i="6"/>
  <c r="V134" i="6"/>
  <c r="T159" i="6"/>
  <c r="H159" i="6"/>
  <c r="V55" i="6"/>
  <c r="V29" i="6"/>
  <c r="V62" i="6"/>
  <c r="U24" i="6"/>
  <c r="U25" i="6"/>
  <c r="U32" i="6"/>
  <c r="U34" i="6"/>
  <c r="U37" i="6"/>
  <c r="V48" i="6"/>
  <c r="U70" i="6"/>
  <c r="U75" i="6"/>
  <c r="U79" i="6"/>
  <c r="V89" i="6"/>
  <c r="V92" i="6"/>
  <c r="V106" i="6"/>
  <c r="U123" i="6"/>
  <c r="U121" i="6"/>
  <c r="U145" i="6"/>
  <c r="U139" i="6"/>
  <c r="U157" i="6"/>
  <c r="V70" i="6"/>
  <c r="AA71" i="9"/>
  <c r="AA72" i="9" s="1"/>
  <c r="AA73" i="9" s="1"/>
  <c r="AA74" i="9" s="1"/>
  <c r="AA75" i="9" s="1"/>
  <c r="AA76" i="9" s="1"/>
  <c r="AA77" i="9" s="1"/>
  <c r="AA78" i="9" s="1"/>
  <c r="AA79" i="9" s="1"/>
  <c r="AA80" i="9" s="1"/>
  <c r="AA81" i="9" s="1"/>
  <c r="AA45" i="9"/>
  <c r="AA46" i="9" s="1"/>
  <c r="AA47" i="9" s="1"/>
  <c r="AA48" i="9" s="1"/>
  <c r="AA49" i="9" s="1"/>
  <c r="AA50" i="9" s="1"/>
  <c r="AA51" i="9" s="1"/>
  <c r="AA52" i="9" s="1"/>
  <c r="AA53" i="9" s="1"/>
  <c r="AA54" i="9" s="1"/>
  <c r="AA55" i="9" s="1"/>
  <c r="Z109" i="9"/>
  <c r="Y95" i="9"/>
  <c r="Z95" i="9" s="1"/>
  <c r="T133" i="6"/>
  <c r="H133" i="6"/>
  <c r="L133" i="6"/>
  <c r="P146" i="6"/>
  <c r="D133" i="6"/>
  <c r="N146" i="6"/>
  <c r="D146" i="6"/>
  <c r="V155" i="6"/>
  <c r="U112" i="6"/>
  <c r="U125" i="6"/>
  <c r="C133" i="6"/>
  <c r="U122" i="6"/>
  <c r="Q146" i="6"/>
  <c r="U149" i="6"/>
  <c r="M159" i="6"/>
  <c r="S159" i="6"/>
  <c r="G159" i="6"/>
  <c r="Z31" i="9"/>
  <c r="AA31" i="9"/>
  <c r="AA32" i="9" s="1"/>
  <c r="AA33" i="9" s="1"/>
  <c r="AA34" i="9" s="1"/>
  <c r="AA35" i="9" s="1"/>
  <c r="AA36" i="9" s="1"/>
  <c r="AA37" i="9" s="1"/>
  <c r="AA38" i="9" s="1"/>
  <c r="AA39" i="9" s="1"/>
  <c r="AA40" i="9" s="1"/>
  <c r="AA41" i="9" s="1"/>
  <c r="AA42" i="9" s="1"/>
  <c r="V143" i="6"/>
  <c r="V44" i="6"/>
  <c r="V100" i="6"/>
  <c r="U132" i="6"/>
  <c r="U127" i="6"/>
  <c r="Z18" i="9"/>
  <c r="AA18" i="9"/>
  <c r="AA19" i="9" s="1"/>
  <c r="AA20" i="9" s="1"/>
  <c r="AA21" i="9" s="1"/>
  <c r="AA22" i="9" s="1"/>
  <c r="AA23" i="9" s="1"/>
  <c r="AA24" i="9" s="1"/>
  <c r="AA25" i="9" s="1"/>
  <c r="AA26" i="9" s="1"/>
  <c r="AA27" i="9" s="1"/>
  <c r="AA28" i="9" s="1"/>
  <c r="AA29" i="9" s="1"/>
  <c r="U105" i="6"/>
  <c r="Y108" i="9"/>
  <c r="Z108" i="9" s="1"/>
  <c r="W43" i="9"/>
  <c r="X43" i="9" s="1"/>
  <c r="V6" i="6"/>
  <c r="U26" i="6"/>
  <c r="U33" i="6"/>
  <c r="U38" i="6"/>
  <c r="U39" i="6"/>
  <c r="V49" i="6"/>
  <c r="V53" i="6"/>
  <c r="U64" i="6"/>
  <c r="U69" i="6"/>
  <c r="U81" i="6"/>
  <c r="U4" i="6"/>
  <c r="U5" i="6"/>
  <c r="U6" i="6"/>
  <c r="U7" i="6"/>
  <c r="U8" i="6"/>
  <c r="U9" i="6"/>
  <c r="U10" i="6"/>
  <c r="U13" i="6"/>
  <c r="V17" i="6"/>
  <c r="V18" i="6"/>
  <c r="V19" i="6"/>
  <c r="V20" i="6"/>
  <c r="V21" i="6"/>
  <c r="V22" i="6"/>
  <c r="V24" i="6"/>
  <c r="V27" i="6"/>
  <c r="V30" i="6"/>
  <c r="V31" i="6"/>
  <c r="Y44" i="6" s="1"/>
  <c r="Z44" i="6" s="1"/>
  <c r="V33" i="6"/>
  <c r="V34" i="6"/>
  <c r="V35" i="6"/>
  <c r="V36" i="6"/>
  <c r="V38" i="6"/>
  <c r="V39" i="6"/>
  <c r="V40" i="6"/>
  <c r="U44" i="6"/>
  <c r="U47" i="6"/>
  <c r="U48" i="6"/>
  <c r="U49" i="6"/>
  <c r="U50" i="6"/>
  <c r="U51" i="6"/>
  <c r="U52" i="6"/>
  <c r="U53" i="6"/>
  <c r="V56" i="6"/>
  <c r="V57" i="6"/>
  <c r="V59" i="6"/>
  <c r="V60" i="6"/>
  <c r="V64" i="6"/>
  <c r="V65" i="6"/>
  <c r="V67" i="6"/>
  <c r="V71" i="6"/>
  <c r="V73" i="6"/>
  <c r="V74" i="6"/>
  <c r="V77" i="6"/>
  <c r="V80" i="6"/>
  <c r="U83" i="6"/>
  <c r="U84" i="6"/>
  <c r="U85" i="6"/>
  <c r="U86" i="6"/>
  <c r="U87" i="6"/>
  <c r="U88" i="6"/>
  <c r="U89" i="6"/>
  <c r="U92" i="6"/>
  <c r="U93" i="6"/>
  <c r="U106" i="6"/>
  <c r="U104" i="6"/>
  <c r="U103" i="6"/>
  <c r="U102" i="6"/>
  <c r="U100" i="6"/>
  <c r="U99" i="6"/>
  <c r="U97" i="6"/>
  <c r="V119" i="6"/>
  <c r="V118" i="6"/>
  <c r="V117" i="6"/>
  <c r="V116" i="6"/>
  <c r="V115" i="6"/>
  <c r="V114" i="6"/>
  <c r="V113" i="6"/>
  <c r="V112" i="6"/>
  <c r="V111" i="6"/>
  <c r="V110" i="6"/>
  <c r="V132" i="6"/>
  <c r="V129" i="6"/>
  <c r="V126" i="6"/>
  <c r="V123" i="6"/>
  <c r="V145" i="6"/>
  <c r="V136" i="6"/>
  <c r="V135" i="6"/>
  <c r="V158" i="6"/>
  <c r="V156" i="6"/>
  <c r="V154" i="6"/>
  <c r="V152" i="6"/>
  <c r="V150" i="6"/>
  <c r="V4" i="6"/>
  <c r="V7" i="6"/>
  <c r="V10" i="6"/>
  <c r="V13" i="6"/>
  <c r="U19" i="6"/>
  <c r="U28" i="6"/>
  <c r="U57" i="6"/>
  <c r="U60" i="6"/>
  <c r="U63" i="6"/>
  <c r="U66" i="6"/>
  <c r="W66" i="6" s="1"/>
  <c r="X66" i="6" s="1"/>
  <c r="V82" i="6"/>
  <c r="V83" i="6"/>
  <c r="V84" i="6"/>
  <c r="V85" i="6"/>
  <c r="V86" i="6"/>
  <c r="V88" i="6"/>
  <c r="V105" i="6"/>
  <c r="V102" i="6"/>
  <c r="V101" i="6"/>
  <c r="V99" i="6"/>
  <c r="V98" i="6"/>
  <c r="V96" i="6"/>
  <c r="U119" i="6"/>
  <c r="U118" i="6"/>
  <c r="U116" i="6"/>
  <c r="U113" i="6"/>
  <c r="U110" i="6"/>
  <c r="U108" i="6"/>
  <c r="U130" i="6"/>
  <c r="U129" i="6"/>
  <c r="U128" i="6"/>
  <c r="U126" i="6"/>
  <c r="U124" i="6"/>
  <c r="U142" i="6"/>
  <c r="U156" i="6"/>
  <c r="U154" i="6"/>
  <c r="Z70" i="9"/>
  <c r="Z148" i="9"/>
  <c r="U29" i="6"/>
  <c r="U22" i="6"/>
  <c r="U55" i="6"/>
  <c r="AA69" i="9"/>
  <c r="Z69" i="9"/>
  <c r="Y43" i="9"/>
  <c r="W147" i="9"/>
  <c r="X147" i="9" s="1"/>
  <c r="X135" i="9"/>
  <c r="U16" i="6"/>
  <c r="X20" i="9"/>
  <c r="W30" i="9"/>
  <c r="X30" i="9" s="1"/>
  <c r="C256" i="6"/>
  <c r="Y30" i="9"/>
  <c r="Z22" i="9"/>
  <c r="V9" i="6"/>
  <c r="V12" i="6"/>
  <c r="V15" i="6"/>
  <c r="U18" i="6"/>
  <c r="U21" i="6"/>
  <c r="U27" i="6"/>
  <c r="U30" i="6"/>
  <c r="U35" i="6"/>
  <c r="U36" i="6"/>
  <c r="V47" i="6"/>
  <c r="V50" i="6"/>
  <c r="V51" i="6"/>
  <c r="U56" i="6"/>
  <c r="U59" i="6"/>
  <c r="U62" i="6"/>
  <c r="U65" i="6"/>
  <c r="V68" i="6"/>
  <c r="U71" i="6"/>
  <c r="U73" i="6"/>
  <c r="U74" i="6"/>
  <c r="U77" i="6"/>
  <c r="U78" i="6"/>
  <c r="U80" i="6"/>
  <c r="V103" i="6"/>
  <c r="V97" i="6"/>
  <c r="U120" i="6"/>
  <c r="U68" i="6"/>
  <c r="V16" i="6"/>
  <c r="Y121" i="9"/>
  <c r="W56" i="9"/>
  <c r="X56" i="9" s="1"/>
  <c r="U42" i="6"/>
  <c r="Z47" i="9"/>
  <c r="Y56" i="9"/>
  <c r="V91" i="6"/>
  <c r="S133" i="6"/>
  <c r="G133" i="6"/>
  <c r="S146" i="6"/>
  <c r="G146" i="6"/>
  <c r="K159" i="6"/>
  <c r="Q159" i="6"/>
  <c r="E159" i="6"/>
  <c r="V108" i="6"/>
  <c r="V130" i="6"/>
  <c r="V127" i="6"/>
  <c r="V124" i="6"/>
  <c r="N133" i="6"/>
  <c r="R133" i="6"/>
  <c r="V140" i="6"/>
  <c r="V137" i="6"/>
  <c r="R146" i="6"/>
  <c r="V157" i="6"/>
  <c r="V153" i="6"/>
  <c r="V151" i="6"/>
  <c r="V149" i="6"/>
  <c r="V148" i="6"/>
  <c r="J159" i="6"/>
  <c r="P159" i="6"/>
  <c r="V147" i="6"/>
  <c r="U117" i="6"/>
  <c r="U114" i="6"/>
  <c r="U111" i="6"/>
  <c r="I133" i="6"/>
  <c r="M133" i="6"/>
  <c r="Q133" i="6"/>
  <c r="U143" i="6"/>
  <c r="U137" i="6"/>
  <c r="I146" i="6"/>
  <c r="U136" i="6"/>
  <c r="M146" i="6"/>
  <c r="U134" i="6"/>
  <c r="C146" i="6"/>
  <c r="U155" i="6"/>
  <c r="U153" i="6"/>
  <c r="U152" i="6"/>
  <c r="U151" i="6"/>
  <c r="O159" i="6"/>
  <c r="U147" i="6"/>
  <c r="C159" i="6"/>
  <c r="Y147" i="9"/>
  <c r="AA135" i="9"/>
  <c r="AA136" i="9" s="1"/>
  <c r="AA137" i="9" s="1"/>
  <c r="AA138" i="9" s="1"/>
  <c r="AA139" i="9" s="1"/>
  <c r="AA140" i="9" s="1"/>
  <c r="AA141" i="9" s="1"/>
  <c r="AA142" i="9" s="1"/>
  <c r="AA143" i="9" s="1"/>
  <c r="AA144" i="9" s="1"/>
  <c r="AA145" i="9" s="1"/>
  <c r="AA146" i="9" s="1"/>
  <c r="Z135" i="9"/>
  <c r="W95" i="9"/>
  <c r="X95" i="9" s="1"/>
  <c r="V42" i="6"/>
  <c r="W108" i="9"/>
  <c r="X108" i="9" s="1"/>
  <c r="X33" i="9"/>
  <c r="Z96" i="9"/>
  <c r="W121" i="9"/>
  <c r="X121" i="9" s="1"/>
  <c r="V8" i="6"/>
  <c r="V14" i="6"/>
  <c r="V54" i="6"/>
  <c r="U94" i="6"/>
  <c r="Y160" i="9"/>
  <c r="W160" i="9"/>
  <c r="X160" i="9" s="1"/>
  <c r="Y134" i="9"/>
  <c r="V5" i="6"/>
  <c r="V11" i="6"/>
  <c r="U17" i="6"/>
  <c r="U20" i="6"/>
  <c r="U23" i="6"/>
  <c r="U31" i="6"/>
  <c r="U40" i="6"/>
  <c r="U41" i="6"/>
  <c r="V43" i="6"/>
  <c r="V45" i="6"/>
  <c r="V46" i="6"/>
  <c r="Y59" i="6" s="1"/>
  <c r="Z59" i="6" s="1"/>
  <c r="V52" i="6"/>
  <c r="U58" i="6"/>
  <c r="U61" i="6"/>
  <c r="U67" i="6"/>
  <c r="U72" i="6"/>
  <c r="U76" i="6"/>
  <c r="V87" i="6"/>
  <c r="V90" i="6"/>
  <c r="V93" i="6"/>
  <c r="V107" i="6"/>
  <c r="V104" i="6"/>
  <c r="V95" i="6"/>
  <c r="U115" i="6"/>
  <c r="U109" i="6"/>
  <c r="U131" i="6"/>
  <c r="U144" i="6"/>
  <c r="U158" i="6"/>
  <c r="AA110" i="9"/>
  <c r="AA111" i="9" s="1"/>
  <c r="AA112" i="9" s="1"/>
  <c r="AA113" i="9" s="1"/>
  <c r="AA114" i="9" s="1"/>
  <c r="AA115" i="9" s="1"/>
  <c r="AA116" i="9" s="1"/>
  <c r="AA117" i="9" s="1"/>
  <c r="AA118" i="9" s="1"/>
  <c r="AA119" i="9" s="1"/>
  <c r="AA120" i="9" s="1"/>
  <c r="V120" i="6"/>
  <c r="U11" i="6"/>
  <c r="U12" i="6"/>
  <c r="U14" i="6"/>
  <c r="U15" i="6"/>
  <c r="V23" i="6"/>
  <c r="V25" i="6"/>
  <c r="V26" i="6"/>
  <c r="Y26" i="6" s="1"/>
  <c r="Z26" i="6" s="1"/>
  <c r="V28" i="6"/>
  <c r="V32" i="6"/>
  <c r="V37" i="6"/>
  <c r="V41" i="6"/>
  <c r="U43" i="6"/>
  <c r="U45" i="6"/>
  <c r="U46" i="6"/>
  <c r="U54" i="6"/>
  <c r="V58" i="6"/>
  <c r="V61" i="6"/>
  <c r="V63" i="6"/>
  <c r="V66" i="6"/>
  <c r="V69" i="6"/>
  <c r="V72" i="6"/>
  <c r="V75" i="6"/>
  <c r="V76" i="6"/>
  <c r="V78" i="6"/>
  <c r="V79" i="6"/>
  <c r="U82" i="6"/>
  <c r="W134" i="9"/>
  <c r="X134" i="9" s="1"/>
  <c r="X124" i="9"/>
  <c r="U141" i="6"/>
  <c r="U138" i="6"/>
  <c r="U135" i="6"/>
  <c r="U150" i="6"/>
  <c r="U148" i="6"/>
  <c r="I159" i="6"/>
  <c r="U90" i="6"/>
  <c r="U91" i="6"/>
  <c r="V94" i="6"/>
  <c r="U101" i="6"/>
  <c r="U98" i="6"/>
  <c r="V109" i="6"/>
  <c r="V131" i="6"/>
  <c r="V128" i="6"/>
  <c r="V125" i="6"/>
  <c r="V122" i="6"/>
  <c r="J133" i="6"/>
  <c r="V144" i="6"/>
  <c r="V141" i="6"/>
  <c r="V138" i="6"/>
  <c r="J146" i="6"/>
  <c r="N159" i="6"/>
  <c r="Y82" i="9"/>
  <c r="T182" i="6"/>
  <c r="F181" i="6"/>
  <c r="Q173" i="9"/>
  <c r="K231" i="6"/>
  <c r="V264" i="10"/>
  <c r="AC252" i="10" a="1"/>
  <c r="U264" i="10"/>
  <c r="E252" i="6"/>
  <c r="J261" i="6"/>
  <c r="L261" i="6"/>
  <c r="AF259" i="8"/>
  <c r="AI272" i="8" s="1"/>
  <c r="AJ272" i="8" s="1"/>
  <c r="V228" i="9"/>
  <c r="Y241" i="9" s="1"/>
  <c r="Z241" i="9" s="1"/>
  <c r="AA86" i="10"/>
  <c r="AA87" i="10" s="1"/>
  <c r="Z57" i="10"/>
  <c r="AA124" i="10"/>
  <c r="AA125" i="10" s="1"/>
  <c r="AA126" i="10" s="1"/>
  <c r="AA127" i="10" s="1"/>
  <c r="AA128" i="10" s="1"/>
  <c r="AA129" i="10" s="1"/>
  <c r="AA130" i="10" s="1"/>
  <c r="AA109" i="10"/>
  <c r="AA110" i="10" s="1"/>
  <c r="AA111" i="10" s="1"/>
  <c r="AA137" i="10"/>
  <c r="AA138" i="10" s="1"/>
  <c r="AA139" i="10" s="1"/>
  <c r="AA140" i="10" s="1"/>
  <c r="AA141" i="10" s="1"/>
  <c r="AA142" i="10" s="1"/>
  <c r="AA143" i="10" s="1"/>
  <c r="AA144" i="10" s="1"/>
  <c r="AA145" i="10" s="1"/>
  <c r="AA146" i="10" s="1"/>
  <c r="AA131" i="10"/>
  <c r="AA132" i="10" s="1"/>
  <c r="AA133" i="10" s="1"/>
  <c r="Y30" i="10"/>
  <c r="AA30" i="10" s="1"/>
  <c r="AA96" i="10"/>
  <c r="AA97" i="10" s="1"/>
  <c r="AA98" i="10" s="1"/>
  <c r="AA99" i="10" s="1"/>
  <c r="AA100" i="10" s="1"/>
  <c r="AA101" i="10" s="1"/>
  <c r="AA102" i="10" s="1"/>
  <c r="AA103" i="10" s="1"/>
  <c r="AA104" i="10" s="1"/>
  <c r="AA105" i="10" s="1"/>
  <c r="AA106" i="10" s="1"/>
  <c r="AA107" i="10" s="1"/>
  <c r="AA112" i="10"/>
  <c r="AA113" i="10" s="1"/>
  <c r="AA114" i="10" s="1"/>
  <c r="AA115" i="10" s="1"/>
  <c r="AA116" i="10" s="1"/>
  <c r="AA117" i="10" s="1"/>
  <c r="AA118" i="10" s="1"/>
  <c r="AA119" i="10" s="1"/>
  <c r="AA120" i="10" s="1"/>
  <c r="AA18" i="10"/>
  <c r="AA19" i="10" s="1"/>
  <c r="AA20" i="10" s="1"/>
  <c r="AA21" i="10" s="1"/>
  <c r="AA22" i="10" s="1"/>
  <c r="AA23" i="10" s="1"/>
  <c r="AA24" i="10" s="1"/>
  <c r="AA25" i="10" s="1"/>
  <c r="AA26" i="10" s="1"/>
  <c r="AA27" i="10" s="1"/>
  <c r="AA28" i="10" s="1"/>
  <c r="AA29" i="10" s="1"/>
  <c r="Z18" i="10"/>
  <c r="Y147" i="10"/>
  <c r="AA147" i="10" s="1"/>
  <c r="AA88" i="10"/>
  <c r="AA89" i="10" s="1"/>
  <c r="AA90" i="10" s="1"/>
  <c r="AA91" i="10" s="1"/>
  <c r="AA92" i="10" s="1"/>
  <c r="AA93" i="10" s="1"/>
  <c r="AA94" i="10" s="1"/>
  <c r="W147" i="10"/>
  <c r="X147" i="10" s="1"/>
  <c r="W69" i="10"/>
  <c r="X69" i="10" s="1"/>
  <c r="P186" i="10"/>
  <c r="W43" i="10"/>
  <c r="X43" i="10" s="1"/>
  <c r="Y108" i="10"/>
  <c r="AA108" i="10" s="1"/>
  <c r="AA32" i="10"/>
  <c r="AA33" i="10" s="1"/>
  <c r="AA34" i="10" s="1"/>
  <c r="AA35" i="10" s="1"/>
  <c r="AA36" i="10" s="1"/>
  <c r="AA37" i="10" s="1"/>
  <c r="AA38" i="10" s="1"/>
  <c r="AA39" i="10" s="1"/>
  <c r="AA40" i="10" s="1"/>
  <c r="AA41" i="10" s="1"/>
  <c r="AA42" i="10" s="1"/>
  <c r="AA58" i="10"/>
  <c r="AA59" i="10" s="1"/>
  <c r="AA60" i="10" s="1"/>
  <c r="AA61" i="10" s="1"/>
  <c r="AA62" i="10" s="1"/>
  <c r="AA63" i="10" s="1"/>
  <c r="AA64" i="10" s="1"/>
  <c r="AA65" i="10" s="1"/>
  <c r="AA66" i="10" s="1"/>
  <c r="AA67" i="10" s="1"/>
  <c r="AA68" i="10" s="1"/>
  <c r="AA45" i="10"/>
  <c r="AA46" i="10" s="1"/>
  <c r="AA47" i="10" s="1"/>
  <c r="AA48" i="10" s="1"/>
  <c r="AA49" i="10" s="1"/>
  <c r="AA50" i="10" s="1"/>
  <c r="AA51" i="10" s="1"/>
  <c r="AA52" i="10" s="1"/>
  <c r="AA53" i="10" s="1"/>
  <c r="AA54" i="10" s="1"/>
  <c r="AA55" i="10" s="1"/>
  <c r="AA71" i="10"/>
  <c r="AA72" i="10" s="1"/>
  <c r="AA73" i="10" s="1"/>
  <c r="AA74" i="10" s="1"/>
  <c r="AA75" i="10" s="1"/>
  <c r="AA76" i="10" s="1"/>
  <c r="AA77" i="10" s="1"/>
  <c r="AA78" i="10" s="1"/>
  <c r="AA79" i="10" s="1"/>
  <c r="AA80" i="10" s="1"/>
  <c r="AA81" i="10" s="1"/>
  <c r="Y134" i="10"/>
  <c r="Z134" i="10" s="1"/>
  <c r="X31" i="10"/>
  <c r="Z56" i="10"/>
  <c r="Z83" i="10"/>
  <c r="Z31" i="10"/>
  <c r="W134" i="10"/>
  <c r="X134" i="10" s="1"/>
  <c r="W108" i="10"/>
  <c r="X108" i="10" s="1"/>
  <c r="Y69" i="10"/>
  <c r="W121" i="10"/>
  <c r="X121" i="10" s="1"/>
  <c r="Y121" i="10"/>
  <c r="Y43" i="10"/>
  <c r="W30" i="10"/>
  <c r="X30" i="10" s="1"/>
  <c r="W95" i="10"/>
  <c r="X95" i="10" s="1"/>
  <c r="Z30" i="10"/>
  <c r="Y82" i="10"/>
  <c r="W82" i="10"/>
  <c r="X82" i="10" s="1"/>
  <c r="Y95" i="10"/>
  <c r="C227" i="6"/>
  <c r="N215" i="6"/>
  <c r="M238" i="6"/>
  <c r="Q261" i="6"/>
  <c r="J245" i="6"/>
  <c r="R245" i="6"/>
  <c r="F245" i="6"/>
  <c r="P192" i="6"/>
  <c r="P244" i="6"/>
  <c r="H233" i="6"/>
  <c r="I233" i="6"/>
  <c r="AF233" i="8"/>
  <c r="AF251" i="8"/>
  <c r="AI264" i="8" s="1"/>
  <c r="T181" i="6"/>
  <c r="L181" i="6"/>
  <c r="E173" i="9"/>
  <c r="K173" i="9"/>
  <c r="Q186" i="9"/>
  <c r="E186" i="9"/>
  <c r="K186" i="9"/>
  <c r="V262" i="9"/>
  <c r="H172" i="7"/>
  <c r="N185" i="7"/>
  <c r="J179" i="6"/>
  <c r="D178" i="6"/>
  <c r="Q260" i="6"/>
  <c r="AF254" i="8"/>
  <c r="AI267" i="8" s="1"/>
  <c r="AJ267" i="8" s="1"/>
  <c r="D192" i="6"/>
  <c r="C226" i="6"/>
  <c r="D245" i="6"/>
  <c r="O234" i="6"/>
  <c r="U235" i="9"/>
  <c r="O238" i="6"/>
  <c r="Q182" i="6"/>
  <c r="L189" i="6"/>
  <c r="AD238" i="8"/>
  <c r="V236" i="9"/>
  <c r="S170" i="6"/>
  <c r="M169" i="6"/>
  <c r="G168" i="6"/>
  <c r="S166" i="6"/>
  <c r="M165" i="6"/>
  <c r="G164" i="6"/>
  <c r="S162" i="6"/>
  <c r="M161" i="6"/>
  <c r="G160" i="6"/>
  <c r="S183" i="6"/>
  <c r="M182" i="6"/>
  <c r="S181" i="6"/>
  <c r="G181" i="6"/>
  <c r="M178" i="6"/>
  <c r="G177" i="6"/>
  <c r="M174" i="6"/>
  <c r="G173" i="6"/>
  <c r="O168" i="6"/>
  <c r="V255" i="9"/>
  <c r="Y268" i="9" s="1"/>
  <c r="Z268" i="9" s="1"/>
  <c r="L191" i="6"/>
  <c r="T172" i="7"/>
  <c r="N172" i="7"/>
  <c r="T185" i="7"/>
  <c r="H185" i="7"/>
  <c r="O187" i="6"/>
  <c r="AE235" i="8"/>
  <c r="G240" i="6"/>
  <c r="F258" i="6"/>
  <c r="S195" i="6"/>
  <c r="Q262" i="6"/>
  <c r="V259" i="9"/>
  <c r="Y272" i="9" s="1"/>
  <c r="Z272" i="9" s="1"/>
  <c r="D217" i="6"/>
  <c r="C172" i="7"/>
  <c r="AF182" i="8"/>
  <c r="U232" i="7"/>
  <c r="R212" i="6"/>
  <c r="I171" i="6"/>
  <c r="C170" i="6"/>
  <c r="C166" i="6"/>
  <c r="O191" i="6"/>
  <c r="H192" i="6"/>
  <c r="K241" i="6"/>
  <c r="AF262" i="8"/>
  <c r="AI275" i="8" s="1"/>
  <c r="AJ275" i="8" s="1"/>
  <c r="V263" i="9"/>
  <c r="Y276" i="9" s="1"/>
  <c r="Z276" i="9" s="1"/>
  <c r="M186" i="6"/>
  <c r="G186" i="10"/>
  <c r="O215" i="6"/>
  <c r="D246" i="6"/>
  <c r="C239" i="6"/>
  <c r="AF258" i="8"/>
  <c r="G256" i="6"/>
  <c r="K257" i="6"/>
  <c r="D241" i="6"/>
  <c r="L254" i="6"/>
  <c r="I188" i="6"/>
  <c r="J195" i="6"/>
  <c r="M254" i="6"/>
  <c r="O254" i="6"/>
  <c r="E251" i="6"/>
  <c r="L238" i="6"/>
  <c r="N238" i="6"/>
  <c r="L251" i="6"/>
  <c r="N251" i="6"/>
  <c r="Q186" i="10"/>
  <c r="E186" i="10"/>
  <c r="K186" i="10"/>
  <c r="I259" i="6"/>
  <c r="O260" i="6"/>
  <c r="S207" i="6"/>
  <c r="L208" i="6"/>
  <c r="F209" i="6"/>
  <c r="K226" i="6"/>
  <c r="P205" i="6"/>
  <c r="Q171" i="6"/>
  <c r="E169" i="6"/>
  <c r="E165" i="6"/>
  <c r="R189" i="6"/>
  <c r="G195" i="6"/>
  <c r="AD187" i="8"/>
  <c r="AE190" i="8"/>
  <c r="I197" i="6"/>
  <c r="N240" i="6"/>
  <c r="R240" i="6"/>
  <c r="F160" i="6"/>
  <c r="L182" i="6"/>
  <c r="R179" i="6"/>
  <c r="L178" i="6"/>
  <c r="F177" i="6"/>
  <c r="R175" i="6"/>
  <c r="L174" i="6"/>
  <c r="F173" i="6"/>
  <c r="U227" i="9"/>
  <c r="I172" i="7"/>
  <c r="AD165" i="8"/>
  <c r="E262" i="6"/>
  <c r="R249" i="6"/>
  <c r="T249" i="6"/>
  <c r="M180" i="6"/>
  <c r="J194" i="6"/>
  <c r="L186" i="10"/>
  <c r="R186" i="10"/>
  <c r="F186" i="10"/>
  <c r="Q240" i="6"/>
  <c r="C262" i="6"/>
  <c r="G262" i="6"/>
  <c r="O251" i="6"/>
  <c r="Q251" i="6"/>
  <c r="D247" i="6"/>
  <c r="J247" i="6"/>
  <c r="L247" i="6"/>
  <c r="R247" i="6"/>
  <c r="F247" i="6"/>
  <c r="P260" i="6"/>
  <c r="R260" i="6"/>
  <c r="F260" i="6"/>
  <c r="Q170" i="6"/>
  <c r="K169" i="6"/>
  <c r="E168" i="6"/>
  <c r="Q166" i="6"/>
  <c r="K165" i="6"/>
  <c r="E164" i="6"/>
  <c r="Q162" i="6"/>
  <c r="K161" i="6"/>
  <c r="E160" i="6"/>
  <c r="Q183" i="6"/>
  <c r="E183" i="6"/>
  <c r="Q181" i="6"/>
  <c r="K180" i="6"/>
  <c r="E179" i="6"/>
  <c r="K176" i="6"/>
  <c r="AE258" i="8"/>
  <c r="AG271" i="8" s="1"/>
  <c r="AH271" i="8" s="1"/>
  <c r="O179" i="6"/>
  <c r="C173" i="6"/>
  <c r="I248" i="6"/>
  <c r="E246" i="6"/>
  <c r="C259" i="6"/>
  <c r="U261" i="9"/>
  <c r="W274" i="9" s="1"/>
  <c r="X274" i="9" s="1"/>
  <c r="E257" i="6"/>
  <c r="H244" i="6"/>
  <c r="R244" i="6"/>
  <c r="T244" i="6"/>
  <c r="N257" i="6"/>
  <c r="AD163" i="8"/>
  <c r="AE186" i="8"/>
  <c r="AD194" i="8"/>
  <c r="T186" i="10"/>
  <c r="H186" i="10"/>
  <c r="N186" i="10"/>
  <c r="U236" i="9"/>
  <c r="H189" i="6"/>
  <c r="M191" i="6"/>
  <c r="S203" i="6"/>
  <c r="G213" i="6"/>
  <c r="D232" i="6"/>
  <c r="F213" i="6"/>
  <c r="P191" i="6"/>
  <c r="AF210" i="8"/>
  <c r="P217" i="6"/>
  <c r="K171" i="6"/>
  <c r="E170" i="6"/>
  <c r="Q168" i="6"/>
  <c r="K167" i="6"/>
  <c r="E166" i="6"/>
  <c r="Q164" i="6"/>
  <c r="K163" i="6"/>
  <c r="E162" i="6"/>
  <c r="Q160" i="6"/>
  <c r="K184" i="6"/>
  <c r="N189" i="6"/>
  <c r="T190" i="6"/>
  <c r="H190" i="6"/>
  <c r="G191" i="6"/>
  <c r="E210" i="6"/>
  <c r="H227" i="6"/>
  <c r="I227" i="6"/>
  <c r="AF227" i="8"/>
  <c r="AI240" i="8" s="1"/>
  <c r="AJ240" i="8" s="1"/>
  <c r="P193" i="6"/>
  <c r="N195" i="6"/>
  <c r="J207" i="6"/>
  <c r="O208" i="6"/>
  <c r="U250" i="9"/>
  <c r="W250" i="9" s="1"/>
  <c r="X250" i="9" s="1"/>
  <c r="AD260" i="8"/>
  <c r="J212" i="6"/>
  <c r="S214" i="6"/>
  <c r="M216" i="6"/>
  <c r="E255" i="6"/>
  <c r="H171" i="6"/>
  <c r="R170" i="6"/>
  <c r="T169" i="6"/>
  <c r="L169" i="6"/>
  <c r="N168" i="6"/>
  <c r="F168" i="6"/>
  <c r="P167" i="6"/>
  <c r="H167" i="6"/>
  <c r="R166" i="6"/>
  <c r="T165" i="6"/>
  <c r="L165" i="6"/>
  <c r="N164" i="6"/>
  <c r="F164" i="6"/>
  <c r="H163" i="6"/>
  <c r="R162" i="6"/>
  <c r="J162" i="6"/>
  <c r="T161" i="6"/>
  <c r="L161" i="6"/>
  <c r="D161" i="6"/>
  <c r="N160" i="6"/>
  <c r="P184" i="6"/>
  <c r="H184" i="6"/>
  <c r="R183" i="6"/>
  <c r="N181" i="6"/>
  <c r="H180" i="6"/>
  <c r="T178" i="6"/>
  <c r="N177" i="6"/>
  <c r="H176" i="6"/>
  <c r="T174" i="6"/>
  <c r="N173" i="6"/>
  <c r="Q186" i="6"/>
  <c r="R187" i="6"/>
  <c r="J188" i="6"/>
  <c r="I193" i="6"/>
  <c r="M196" i="6"/>
  <c r="K188" i="6"/>
  <c r="T197" i="6"/>
  <c r="L205" i="6"/>
  <c r="P216" i="6"/>
  <c r="V232" i="7"/>
  <c r="Y245" i="7" s="1"/>
  <c r="Z245" i="7" s="1"/>
  <c r="M188" i="6"/>
  <c r="R186" i="6"/>
  <c r="O172" i="7"/>
  <c r="I185" i="7"/>
  <c r="O185" i="7"/>
  <c r="U234" i="9"/>
  <c r="V244" i="9"/>
  <c r="O214" i="6"/>
  <c r="R172" i="7"/>
  <c r="L185" i="7"/>
  <c r="X172" i="8"/>
  <c r="L172" i="8"/>
  <c r="C160" i="6"/>
  <c r="AF181" i="8"/>
  <c r="L180" i="6"/>
  <c r="D180" i="6"/>
  <c r="E185" i="8"/>
  <c r="H174" i="6"/>
  <c r="AF173" i="8"/>
  <c r="C165" i="6"/>
  <c r="O163" i="6"/>
  <c r="C163" i="6"/>
  <c r="I160" i="6"/>
  <c r="I183" i="6"/>
  <c r="O178" i="6"/>
  <c r="I177" i="6"/>
  <c r="I173" i="6"/>
  <c r="O188" i="6"/>
  <c r="AF189" i="8"/>
  <c r="AD191" i="8"/>
  <c r="AC198" i="8"/>
  <c r="AF192" i="8"/>
  <c r="T186" i="6"/>
  <c r="I191" i="6"/>
  <c r="C240" i="6"/>
  <c r="M241" i="6"/>
  <c r="Q241" i="6"/>
  <c r="M252" i="6"/>
  <c r="L248" i="6"/>
  <c r="P248" i="6"/>
  <c r="D261" i="6"/>
  <c r="F261" i="6"/>
  <c r="D171" i="6"/>
  <c r="D167" i="6"/>
  <c r="F166" i="6"/>
  <c r="P161" i="6"/>
  <c r="T170" i="6"/>
  <c r="N182" i="6"/>
  <c r="H181" i="6"/>
  <c r="N180" i="6"/>
  <c r="T179" i="6"/>
  <c r="H179" i="6"/>
  <c r="N178" i="6"/>
  <c r="T177" i="6"/>
  <c r="H177" i="6"/>
  <c r="N176" i="6"/>
  <c r="T175" i="6"/>
  <c r="H175" i="6"/>
  <c r="N174" i="6"/>
  <c r="T173" i="6"/>
  <c r="H186" i="9"/>
  <c r="E186" i="6"/>
  <c r="I196" i="6"/>
  <c r="T191" i="6"/>
  <c r="D195" i="6"/>
  <c r="Q197" i="6"/>
  <c r="E197" i="6"/>
  <c r="P218" i="6"/>
  <c r="K233" i="6"/>
  <c r="U234" i="7"/>
  <c r="C238" i="6"/>
  <c r="M262" i="6"/>
  <c r="J246" i="6"/>
  <c r="L246" i="6"/>
  <c r="P246" i="6"/>
  <c r="R246" i="6"/>
  <c r="F246" i="6"/>
  <c r="J259" i="6"/>
  <c r="P259" i="6"/>
  <c r="AE233" i="8"/>
  <c r="AF232" i="8"/>
  <c r="AI245" i="8" s="1"/>
  <c r="AJ245" i="8" s="1"/>
  <c r="I232" i="6"/>
  <c r="H231" i="6"/>
  <c r="I231" i="6"/>
  <c r="AF255" i="8"/>
  <c r="AI268" i="8" s="1"/>
  <c r="AJ268" i="8" s="1"/>
  <c r="V255" i="7"/>
  <c r="Y268" i="7" s="1"/>
  <c r="Z268" i="7" s="1"/>
  <c r="J255" i="6"/>
  <c r="N255" i="6"/>
  <c r="F255" i="6"/>
  <c r="M187" i="6"/>
  <c r="O194" i="6"/>
  <c r="T195" i="6"/>
  <c r="H195" i="6"/>
  <c r="P214" i="6"/>
  <c r="AE262" i="8"/>
  <c r="AG275" i="8" s="1"/>
  <c r="AH275" i="8" s="1"/>
  <c r="U260" i="9"/>
  <c r="W273" i="9" s="1"/>
  <c r="X273" i="9" s="1"/>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AG265" i="8" s="1"/>
  <c r="AH265" i="8" s="1"/>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P187" i="6"/>
  <c r="T192" i="6"/>
  <c r="AE259" i="8"/>
  <c r="AG272" i="8" s="1"/>
  <c r="AH272" i="8" s="1"/>
  <c r="U229" i="9"/>
  <c r="AE257" i="8"/>
  <c r="AG270" i="8" s="1"/>
  <c r="AH270" i="8" s="1"/>
  <c r="G199" i="6"/>
  <c r="AE253" i="8"/>
  <c r="AG266" i="8" s="1"/>
  <c r="AH266" i="8" s="1"/>
  <c r="S185" i="7"/>
  <c r="I180" i="6"/>
  <c r="O177" i="6"/>
  <c r="K175" i="6"/>
  <c r="J173" i="9"/>
  <c r="J186" i="9"/>
  <c r="AE199" i="8"/>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AG274" i="8" s="1"/>
  <c r="AH274" i="8" s="1"/>
  <c r="G239" i="6"/>
  <c r="M240" i="6"/>
  <c r="I190" i="6"/>
  <c r="S192" i="6"/>
  <c r="C187" i="6"/>
  <c r="K215" i="6"/>
  <c r="P221" i="6"/>
  <c r="K219" i="6"/>
  <c r="D218" i="6"/>
  <c r="U201" i="10"/>
  <c r="L193" i="6"/>
  <c r="O195" i="6"/>
  <c r="L192" i="6"/>
  <c r="Q193" i="6"/>
  <c r="C208" i="6"/>
  <c r="H234" i="6"/>
  <c r="S261" i="6"/>
  <c r="S260" i="6"/>
  <c r="V229" i="9"/>
  <c r="F231" i="6"/>
  <c r="G231" i="6"/>
  <c r="AD231" i="8"/>
  <c r="AF231" i="8"/>
  <c r="AI244" i="8" s="1"/>
  <c r="AJ244" i="8" s="1"/>
  <c r="I247" i="6"/>
  <c r="AF256" i="8"/>
  <c r="AI269" i="8" s="1"/>
  <c r="AJ269" i="8" s="1"/>
  <c r="V256" i="7"/>
  <c r="Y269" i="7" s="1"/>
  <c r="Z269" i="7" s="1"/>
  <c r="I167" i="6"/>
  <c r="O164" i="6"/>
  <c r="I163" i="6"/>
  <c r="C162" i="6"/>
  <c r="I173" i="9"/>
  <c r="O173" i="9"/>
  <c r="C173" i="9"/>
  <c r="I184" i="6"/>
  <c r="C183" i="6"/>
  <c r="O181" i="6"/>
  <c r="C179" i="6"/>
  <c r="I176" i="6"/>
  <c r="C175" i="6"/>
  <c r="O173" i="6"/>
  <c r="T173" i="10"/>
  <c r="H173" i="10"/>
  <c r="C217" i="6"/>
  <c r="R216" i="6"/>
  <c r="Q217" i="6"/>
  <c r="G223" i="6"/>
  <c r="L213" i="6"/>
  <c r="D213" i="6"/>
  <c r="K248" i="6"/>
  <c r="U245" i="9"/>
  <c r="W245" i="9" s="1"/>
  <c r="X245" i="9" s="1"/>
  <c r="U256" i="9"/>
  <c r="W269" i="9" s="1"/>
  <c r="X269" i="9" s="1"/>
  <c r="E175" i="6"/>
  <c r="T163" i="6"/>
  <c r="N162" i="6"/>
  <c r="T186" i="9"/>
  <c r="U148" i="10"/>
  <c r="W148" i="10" s="1"/>
  <c r="X148" i="10" s="1"/>
  <c r="V171" i="10"/>
  <c r="V167" i="10"/>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AG264" i="8" s="1"/>
  <c r="G242" i="6"/>
  <c r="S242" i="6"/>
  <c r="U241" i="9"/>
  <c r="W241" i="9" s="1"/>
  <c r="X241" i="9" s="1"/>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O171" i="6"/>
  <c r="I170" i="6"/>
  <c r="O169" i="6"/>
  <c r="I168" i="6"/>
  <c r="O167" i="6"/>
  <c r="O165" i="6"/>
  <c r="O161" i="6"/>
  <c r="O184" i="6"/>
  <c r="O182" i="6"/>
  <c r="C180" i="6"/>
  <c r="C176" i="6"/>
  <c r="T209" i="6"/>
  <c r="T220" i="6"/>
  <c r="F218" i="6"/>
  <c r="AD232" i="8"/>
  <c r="V226" i="7"/>
  <c r="D226" i="6"/>
  <c r="U213" i="10"/>
  <c r="U230" i="7"/>
  <c r="AE254" i="8"/>
  <c r="AG267" i="8" s="1"/>
  <c r="AH267" i="8" s="1"/>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V201" i="9"/>
  <c r="U203" i="9"/>
  <c r="O203" i="6"/>
  <c r="V205" i="9"/>
  <c r="U207" i="9"/>
  <c r="V208" i="9"/>
  <c r="F207" i="6"/>
  <c r="U209" i="9"/>
  <c r="P212" i="9"/>
  <c r="V210" i="9"/>
  <c r="V211" i="9"/>
  <c r="U187" i="10"/>
  <c r="S199" i="10"/>
  <c r="V189" i="10"/>
  <c r="U190" i="10"/>
  <c r="E199" i="10"/>
  <c r="V191" i="10"/>
  <c r="U192" i="10"/>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U226" i="7"/>
  <c r="AE243" i="8"/>
  <c r="M250" i="8"/>
  <c r="AE260" i="8"/>
  <c r="AG273" i="8" s="1"/>
  <c r="AH273" i="8" s="1"/>
  <c r="K247" i="6"/>
  <c r="H188" i="6"/>
  <c r="T189" i="6"/>
  <c r="C192" i="6"/>
  <c r="R192" i="6"/>
  <c r="P194" i="6"/>
  <c r="I195" i="6"/>
  <c r="F187" i="6"/>
  <c r="F188" i="6"/>
  <c r="E193" i="6"/>
  <c r="N194" i="6"/>
  <c r="R197" i="6"/>
  <c r="M192" i="6"/>
  <c r="F193" i="6"/>
  <c r="K194" i="6"/>
  <c r="P195" i="6"/>
  <c r="O212" i="9"/>
  <c r="H200" i="6"/>
  <c r="T202" i="6"/>
  <c r="G208" i="6"/>
  <c r="S209" i="6"/>
  <c r="C230" i="6"/>
  <c r="U235" i="7"/>
  <c r="V235" i="7"/>
  <c r="Y248" i="7" s="1"/>
  <c r="Z248" i="7" s="1"/>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V249" i="7"/>
  <c r="V250" i="9"/>
  <c r="Y250" i="9" s="1"/>
  <c r="Z250" i="9" s="1"/>
  <c r="D262" i="6"/>
  <c r="J262" i="6"/>
  <c r="L262" i="6"/>
  <c r="R262" i="6"/>
  <c r="F262" i="6"/>
  <c r="Y198" i="8"/>
  <c r="M198" i="8"/>
  <c r="AF194" i="8"/>
  <c r="G196" i="6"/>
  <c r="H197" i="6"/>
  <c r="C199" i="9"/>
  <c r="P199" i="9"/>
  <c r="V187" i="9"/>
  <c r="V189" i="9"/>
  <c r="S199" i="9"/>
  <c r="U190" i="9"/>
  <c r="L190" i="6"/>
  <c r="Q199" i="9"/>
  <c r="V193" i="9"/>
  <c r="V195" i="9"/>
  <c r="U196" i="9"/>
  <c r="V174" i="10"/>
  <c r="V176" i="10"/>
  <c r="V177" i="10"/>
  <c r="V178" i="10"/>
  <c r="V179" i="10"/>
  <c r="V180" i="10"/>
  <c r="V182" i="10"/>
  <c r="Q204" i="6"/>
  <c r="K207" i="6"/>
  <c r="P208" i="6"/>
  <c r="D208" i="6"/>
  <c r="O222" i="6"/>
  <c r="G222" i="6"/>
  <c r="H221" i="6"/>
  <c r="AD213" i="8"/>
  <c r="V221" i="9"/>
  <c r="C212" i="10"/>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G228" i="6"/>
  <c r="K242" i="6"/>
  <c r="D238" i="10"/>
  <c r="O248" i="6"/>
  <c r="Q248" i="6"/>
  <c r="S248" i="6"/>
  <c r="U246" i="9"/>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T203" i="6"/>
  <c r="S205" i="6"/>
  <c r="T207" i="6"/>
  <c r="H207" i="6"/>
  <c r="AD226" i="8"/>
  <c r="O225" i="10"/>
  <c r="N252" i="6"/>
  <c r="AD242" i="8"/>
  <c r="U242" i="7"/>
  <c r="S241" i="6"/>
  <c r="S240" i="6"/>
  <c r="AD253" i="8"/>
  <c r="U253" i="7"/>
  <c r="W266" i="7" s="1"/>
  <c r="X266" i="7" s="1"/>
  <c r="P238" i="6"/>
  <c r="V238" i="7"/>
  <c r="V239" i="9"/>
  <c r="Y239" i="9" s="1"/>
  <c r="AA239" i="9" s="1"/>
  <c r="S251" i="6"/>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Q220" i="6"/>
  <c r="I220" i="6"/>
  <c r="R219" i="6"/>
  <c r="J219" i="6"/>
  <c r="I214" i="6"/>
  <c r="R213" i="6"/>
  <c r="E222" i="6"/>
  <c r="J221" i="6"/>
  <c r="T219" i="6"/>
  <c r="M218" i="6"/>
  <c r="F217" i="6"/>
  <c r="U217" i="9"/>
  <c r="N213" i="6"/>
  <c r="U208" i="10"/>
  <c r="I229" i="6"/>
  <c r="G225" i="10"/>
  <c r="T225" i="10"/>
  <c r="R225" i="10"/>
  <c r="V234" i="7"/>
  <c r="U262" i="7"/>
  <c r="W275" i="7" s="1"/>
  <c r="X275" i="7" s="1"/>
  <c r="K262" i="6"/>
  <c r="U252" i="9"/>
  <c r="W265" i="9" s="1"/>
  <c r="X265" i="9" s="1"/>
  <c r="S246" i="6"/>
  <c r="C221" i="6"/>
  <c r="I215" i="6"/>
  <c r="K260" i="6"/>
  <c r="U239" i="7"/>
  <c r="S238" i="6"/>
  <c r="S249" i="6"/>
  <c r="E212" i="6"/>
  <c r="S215" i="6"/>
  <c r="G215" i="6"/>
  <c r="Q223" i="6"/>
  <c r="J222" i="6"/>
  <c r="R218" i="6"/>
  <c r="G214" i="6"/>
  <c r="K249" i="6"/>
  <c r="V258" i="9"/>
  <c r="P211" i="7"/>
  <c r="J202" i="6"/>
  <c r="J204" i="6"/>
  <c r="O205" i="6"/>
  <c r="C206" i="6"/>
  <c r="K200" i="6"/>
  <c r="Q203" i="6"/>
  <c r="K204" i="6"/>
  <c r="D235" i="6"/>
  <c r="H236" i="6"/>
  <c r="M225" i="10"/>
  <c r="U237" i="10"/>
  <c r="W250" i="8"/>
  <c r="V257" i="9"/>
  <c r="Y270" i="9" s="1"/>
  <c r="Z270" i="9" s="1"/>
  <c r="E199" i="9"/>
  <c r="O186" i="6"/>
  <c r="H199" i="9"/>
  <c r="AD190" i="8"/>
  <c r="J191" i="6"/>
  <c r="AE163" i="8"/>
  <c r="AG163" i="8" s="1"/>
  <c r="AH163" i="8" s="1"/>
  <c r="C185" i="8"/>
  <c r="I174" i="6"/>
  <c r="H194" i="6"/>
  <c r="O192" i="6"/>
  <c r="E180" i="6"/>
  <c r="K177" i="6"/>
  <c r="E176" i="6"/>
  <c r="D212" i="9"/>
  <c r="G212" i="6"/>
  <c r="N216" i="6"/>
  <c r="M217" i="6"/>
  <c r="F225" i="10"/>
  <c r="L225" i="10"/>
  <c r="J225" i="10"/>
  <c r="V236" i="7"/>
  <c r="U258" i="7"/>
  <c r="W271" i="7" s="1"/>
  <c r="X271" i="7" s="1"/>
  <c r="U197" i="7"/>
  <c r="F198" i="7"/>
  <c r="D198" i="8"/>
  <c r="D186" i="10"/>
  <c r="D199" i="9"/>
  <c r="R198" i="8"/>
  <c r="I199" i="9"/>
  <c r="V189" i="7"/>
  <c r="AF191" i="8"/>
  <c r="AD181" i="8"/>
  <c r="AD178" i="8"/>
  <c r="G175" i="6"/>
  <c r="N192" i="6"/>
  <c r="S180" i="6"/>
  <c r="S176" i="6"/>
  <c r="V165" i="9"/>
  <c r="Y165" i="9" s="1"/>
  <c r="Z165" i="9" s="1"/>
  <c r="V182" i="9"/>
  <c r="D211" i="7"/>
  <c r="M205" i="6"/>
  <c r="C220" i="6"/>
  <c r="C236" i="6"/>
  <c r="U243" i="10"/>
  <c r="W256" i="10" s="1"/>
  <c r="X256" i="10" s="1"/>
  <c r="AE248" i="8"/>
  <c r="S255" i="6"/>
  <c r="G199" i="9"/>
  <c r="S198" i="7"/>
  <c r="S198" i="8"/>
  <c r="J199" i="9"/>
  <c r="AF190" i="8"/>
  <c r="AE160" i="8"/>
  <c r="AG160" i="8" s="1"/>
  <c r="AD176" i="8"/>
  <c r="C177" i="6"/>
  <c r="U184" i="9"/>
  <c r="U180" i="9"/>
  <c r="U174" i="9"/>
  <c r="C205" i="6"/>
  <c r="O199" i="6"/>
  <c r="Q200" i="6"/>
  <c r="C202" i="6"/>
  <c r="L216" i="6"/>
  <c r="E223" i="6"/>
  <c r="Y224" i="8"/>
  <c r="AA224" i="8"/>
  <c r="AC224" i="8"/>
  <c r="O220" i="6"/>
  <c r="U224" i="9"/>
  <c r="V219" i="9"/>
  <c r="Y232" i="9" s="1"/>
  <c r="Z232" i="9" s="1"/>
  <c r="U216" i="9"/>
  <c r="V215" i="9"/>
  <c r="U214" i="9"/>
  <c r="U211" i="10"/>
  <c r="V206" i="10"/>
  <c r="U203" i="10"/>
  <c r="V234" i="10"/>
  <c r="H198" i="7"/>
  <c r="U204" i="9"/>
  <c r="V195" i="7"/>
  <c r="V194" i="7"/>
  <c r="U191" i="9"/>
  <c r="M189" i="6"/>
  <c r="E201" i="6"/>
  <c r="X224" i="8"/>
  <c r="L224" i="8"/>
  <c r="I251" i="9"/>
  <c r="G198" i="7"/>
  <c r="L199" i="9"/>
  <c r="V192" i="9"/>
  <c r="V191" i="9"/>
  <c r="J172" i="8"/>
  <c r="S172" i="7"/>
  <c r="M160" i="6"/>
  <c r="O210" i="6"/>
  <c r="Z224" i="8"/>
  <c r="G237" i="7"/>
  <c r="F237" i="8"/>
  <c r="H237" i="8"/>
  <c r="I237" i="8"/>
  <c r="J237" i="8"/>
  <c r="M237" i="8"/>
  <c r="N237" i="8"/>
  <c r="O237" i="8"/>
  <c r="P237" i="8"/>
  <c r="Q237" i="8"/>
  <c r="R237" i="8"/>
  <c r="S237" i="8"/>
  <c r="T237" i="8"/>
  <c r="U237" i="8"/>
  <c r="V237" i="8"/>
  <c r="W237" i="8"/>
  <c r="Y237" i="8"/>
  <c r="Z237" i="8"/>
  <c r="AB237" i="8"/>
  <c r="E238" i="9"/>
  <c r="F238" i="9"/>
  <c r="U214" i="10"/>
  <c r="Q225" i="10"/>
  <c r="U216" i="10"/>
  <c r="U220" i="10"/>
  <c r="V228" i="10"/>
  <c r="J200" i="6"/>
  <c r="AD174" i="8"/>
  <c r="G174" i="6"/>
  <c r="AE161" i="8"/>
  <c r="AG161" i="8" s="1"/>
  <c r="AH161" i="8" s="1"/>
  <c r="S187" i="6"/>
  <c r="D187" i="6"/>
  <c r="U231" i="10"/>
  <c r="U244" i="10"/>
  <c r="W257" i="10" s="1"/>
  <c r="X257" i="10"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V168" i="10"/>
  <c r="V166" i="10"/>
  <c r="Y166" i="10" s="1"/>
  <c r="Z166" i="10" s="1"/>
  <c r="V164" i="10"/>
  <c r="G194" i="6"/>
  <c r="K211" i="7"/>
  <c r="C201" i="6"/>
  <c r="D211" i="8"/>
  <c r="P209" i="6"/>
  <c r="M199" i="10"/>
  <c r="O212" i="10"/>
  <c r="AF221" i="8"/>
  <c r="H235" i="6"/>
  <c r="G235" i="6"/>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AE200" i="8"/>
  <c r="G211" i="8"/>
  <c r="V211" i="8"/>
  <c r="Y211" i="8"/>
  <c r="AB211" i="8"/>
  <c r="P211" i="8"/>
  <c r="AE204" i="8"/>
  <c r="U211" i="9"/>
  <c r="U197" i="10"/>
  <c r="V192" i="10"/>
  <c r="V196" i="10"/>
  <c r="V198" i="10"/>
  <c r="K259" i="6"/>
  <c r="U249" i="9"/>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K258" i="6"/>
  <c r="AF243" i="8"/>
  <c r="U192" i="9"/>
  <c r="K208" i="6"/>
  <c r="U259" i="7"/>
  <c r="W272" i="7" s="1"/>
  <c r="X272" i="7" s="1"/>
  <c r="M160" i="10"/>
  <c r="J160" i="10"/>
  <c r="O173" i="10"/>
  <c r="H256" i="6"/>
  <c r="J256" i="6"/>
  <c r="V242" i="7"/>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P182" i="6"/>
  <c r="AF180" i="8"/>
  <c r="N179" i="6"/>
  <c r="AF179" i="8"/>
  <c r="P178" i="6"/>
  <c r="AF178" i="8"/>
  <c r="H178" i="6"/>
  <c r="AF177" i="8"/>
  <c r="J177" i="6"/>
  <c r="D176" i="6"/>
  <c r="AF176" i="8"/>
  <c r="T185" i="8"/>
  <c r="N175" i="6"/>
  <c r="AF175" i="8"/>
  <c r="P174" i="6"/>
  <c r="W185" i="8"/>
  <c r="AF174" i="8"/>
  <c r="K185" i="8"/>
  <c r="J173" i="6"/>
  <c r="AF197" i="8"/>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D181" i="6"/>
  <c r="D166" i="6"/>
  <c r="V156" i="10"/>
  <c r="Y156" i="10" s="1"/>
  <c r="Z156" i="10" s="1"/>
  <c r="V154" i="10"/>
  <c r="Y154" i="10" s="1"/>
  <c r="Z154" i="10" s="1"/>
  <c r="V169" i="10"/>
  <c r="V165" i="10"/>
  <c r="V163" i="10"/>
  <c r="V162" i="10"/>
  <c r="J173" i="10"/>
  <c r="P173" i="10"/>
  <c r="V161" i="10"/>
  <c r="D173" i="10"/>
  <c r="U175" i="10"/>
  <c r="U181" i="10"/>
  <c r="U194" i="7"/>
  <c r="U193" i="7"/>
  <c r="Q211" i="8"/>
  <c r="AE221" i="8"/>
  <c r="AD220" i="8"/>
  <c r="AF219" i="8"/>
  <c r="AE218" i="8"/>
  <c r="AD217" i="8"/>
  <c r="AF216" i="8"/>
  <c r="AI216" i="8" s="1"/>
  <c r="AJ216" i="8" s="1"/>
  <c r="S224" i="8"/>
  <c r="G224" i="8"/>
  <c r="AE215" i="8"/>
  <c r="AG228" i="8" s="1"/>
  <c r="AH228" i="8" s="1"/>
  <c r="U224" i="8"/>
  <c r="P213" i="6"/>
  <c r="W224" i="8"/>
  <c r="K224" i="8"/>
  <c r="AF213" i="8"/>
  <c r="V213" i="9"/>
  <c r="Y226" i="9" s="1"/>
  <c r="V217" i="9"/>
  <c r="U209" i="10"/>
  <c r="V204" i="10"/>
  <c r="G237" i="8"/>
  <c r="X237" i="8"/>
  <c r="M238" i="9"/>
  <c r="O238" i="9"/>
  <c r="V221" i="10"/>
  <c r="C225" i="10"/>
  <c r="U215" i="10"/>
  <c r="U217" i="10"/>
  <c r="U219" i="10"/>
  <c r="U221" i="10"/>
  <c r="U222" i="10"/>
  <c r="V230" i="7"/>
  <c r="D230" i="6"/>
  <c r="V226" i="10"/>
  <c r="Q256" i="6"/>
  <c r="E253" i="6"/>
  <c r="D240" i="6"/>
  <c r="H240" i="6"/>
  <c r="U254" i="7"/>
  <c r="W267" i="7" s="1"/>
  <c r="X267" i="7" s="1"/>
  <c r="I254" i="6"/>
  <c r="I263" i="7"/>
  <c r="O255" i="6"/>
  <c r="T263" i="7"/>
  <c r="T253" i="6"/>
  <c r="R171" i="6"/>
  <c r="L170" i="6"/>
  <c r="F169" i="6"/>
  <c r="P168" i="6"/>
  <c r="R167" i="6"/>
  <c r="T166" i="6"/>
  <c r="L166" i="6"/>
  <c r="F165" i="6"/>
  <c r="P164" i="6"/>
  <c r="AE183" i="8"/>
  <c r="AE182" i="8"/>
  <c r="S179" i="6"/>
  <c r="AE178" i="8"/>
  <c r="R211" i="7"/>
  <c r="F211" i="7"/>
  <c r="O202" i="6"/>
  <c r="I211" i="8"/>
  <c r="I203" i="6"/>
  <c r="E205" i="6"/>
  <c r="C241" i="6"/>
  <c r="G241" i="6"/>
  <c r="I242" i="6"/>
  <c r="M243" i="6"/>
  <c r="O243" i="6"/>
  <c r="E240" i="6"/>
  <c r="G253" i="6"/>
  <c r="I253" i="6"/>
  <c r="H250" i="8"/>
  <c r="V252" i="7"/>
  <c r="Y265" i="7" s="1"/>
  <c r="Z265" i="7" s="1"/>
  <c r="D252" i="6"/>
  <c r="H252" i="6"/>
  <c r="N263" i="8"/>
  <c r="L252" i="6"/>
  <c r="T263" i="8"/>
  <c r="P264" i="9"/>
  <c r="L249" i="6"/>
  <c r="N249" i="6"/>
  <c r="R238" i="6"/>
  <c r="T238" i="6"/>
  <c r="E171" i="6"/>
  <c r="E167" i="6"/>
  <c r="E163" i="6"/>
  <c r="E184" i="6"/>
  <c r="U182" i="7"/>
  <c r="U175" i="7"/>
  <c r="C193" i="6"/>
  <c r="V229" i="7"/>
  <c r="H230" i="6"/>
  <c r="AF230" i="8"/>
  <c r="I230" i="6"/>
  <c r="AD230" i="8"/>
  <c r="V213" i="10"/>
  <c r="E225" i="10"/>
  <c r="D228" i="6"/>
  <c r="V228" i="7"/>
  <c r="N251" i="10"/>
  <c r="O252" i="6"/>
  <c r="O263" i="7"/>
  <c r="Q252" i="6"/>
  <c r="U261" i="7"/>
  <c r="W274" i="7" s="1"/>
  <c r="X274" i="7" s="1"/>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U168" i="10"/>
  <c r="U167" i="10"/>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J218" i="6"/>
  <c r="O217" i="6"/>
  <c r="E224" i="8"/>
  <c r="C222" i="6"/>
  <c r="AD222" i="8"/>
  <c r="AE214" i="8"/>
  <c r="U220" i="9"/>
  <c r="U218" i="9"/>
  <c r="W231" i="9" s="1"/>
  <c r="X231" i="9" s="1"/>
  <c r="U200" i="10"/>
  <c r="I212" i="10"/>
  <c r="U207" i="10"/>
  <c r="V208" i="10"/>
  <c r="V242" i="10"/>
  <c r="Y255" i="10" s="1"/>
  <c r="Z255" i="10" s="1"/>
  <c r="U188" i="7"/>
  <c r="U189" i="7"/>
  <c r="U191" i="7"/>
  <c r="U192" i="7"/>
  <c r="AD188" i="8"/>
  <c r="AE196" i="8"/>
  <c r="AD197" i="8"/>
  <c r="C186" i="6"/>
  <c r="U188" i="9"/>
  <c r="U194" i="9"/>
  <c r="V197" i="9"/>
  <c r="V175" i="10"/>
  <c r="V181" i="10"/>
  <c r="V183" i="10"/>
  <c r="V184" i="10"/>
  <c r="V185" i="10"/>
  <c r="P201" i="6"/>
  <c r="U246" i="10"/>
  <c r="W259" i="10" s="1"/>
  <c r="X259" i="10" s="1"/>
  <c r="P257" i="6"/>
  <c r="T257" i="6"/>
  <c r="F257" i="6"/>
  <c r="AE206" i="8"/>
  <c r="AE207" i="8"/>
  <c r="AE208" i="8"/>
  <c r="F212" i="9"/>
  <c r="U201" i="9"/>
  <c r="V202" i="9"/>
  <c r="F201" i="6"/>
  <c r="F203" i="6"/>
  <c r="U205" i="9"/>
  <c r="L212" i="9"/>
  <c r="S212" i="9"/>
  <c r="K212" i="9"/>
  <c r="F199" i="10"/>
  <c r="T199" i="10"/>
  <c r="U191" i="10"/>
  <c r="U193" i="10"/>
  <c r="P199" i="10"/>
  <c r="G199" i="10"/>
  <c r="Y245" i="9"/>
  <c r="Z245" i="9" s="1"/>
  <c r="U236" i="10"/>
  <c r="E238" i="10"/>
  <c r="AE246" i="8"/>
  <c r="C263" i="8"/>
  <c r="I263" i="8"/>
  <c r="K254" i="6"/>
  <c r="E204" i="6"/>
  <c r="Q206" i="6"/>
  <c r="I206" i="6"/>
  <c r="E199" i="6"/>
  <c r="K213" i="6"/>
  <c r="T218" i="6"/>
  <c r="L223" i="6"/>
  <c r="K218" i="6"/>
  <c r="T217" i="6"/>
  <c r="L217" i="6"/>
  <c r="H214" i="6"/>
  <c r="P222" i="6"/>
  <c r="I221" i="6"/>
  <c r="T214" i="6"/>
  <c r="U232" i="10"/>
  <c r="V230" i="10"/>
  <c r="I240" i="6"/>
  <c r="O241" i="6"/>
  <c r="P240" i="6"/>
  <c r="H206" i="6"/>
  <c r="T208" i="6"/>
  <c r="N209" i="6"/>
  <c r="D199" i="6"/>
  <c r="D205" i="6"/>
  <c r="J206" i="6"/>
  <c r="U245" i="10"/>
  <c r="W258" i="10" s="1"/>
  <c r="X258" i="10" s="1"/>
  <c r="V250" i="10"/>
  <c r="Y263" i="10" s="1"/>
  <c r="Z263" i="10" s="1"/>
  <c r="Y250" i="8"/>
  <c r="P250" i="8"/>
  <c r="D263" i="8"/>
  <c r="AE255" i="8"/>
  <c r="AG268" i="8" s="1"/>
  <c r="AH268" i="8" s="1"/>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R212" i="10"/>
  <c r="F212" i="10"/>
  <c r="K212" i="10"/>
  <c r="U206" i="10"/>
  <c r="S212" i="10"/>
  <c r="U204" i="10"/>
  <c r="L212" i="10"/>
  <c r="U202" i="10"/>
  <c r="E212" i="10"/>
  <c r="J212" i="10"/>
  <c r="U234" i="10"/>
  <c r="M251" i="10"/>
  <c r="V237" i="10"/>
  <c r="V246" i="10"/>
  <c r="Y259" i="10" s="1"/>
  <c r="Z259" i="10" s="1"/>
  <c r="N238" i="10"/>
  <c r="AB250" i="8"/>
  <c r="C248" i="6"/>
  <c r="O262" i="6"/>
  <c r="N248" i="6"/>
  <c r="F251" i="9"/>
  <c r="AC263" i="8"/>
  <c r="F264" i="9"/>
  <c r="S213" i="6"/>
  <c r="Q215" i="6"/>
  <c r="H212" i="6"/>
  <c r="T221" i="6"/>
  <c r="L221" i="6"/>
  <c r="D221" i="6"/>
  <c r="O213" i="6"/>
  <c r="N212" i="6"/>
  <c r="F216" i="6"/>
  <c r="H232" i="6"/>
  <c r="K238" i="10"/>
  <c r="U250" i="10"/>
  <c r="W263" i="10" s="1"/>
  <c r="X263" i="10" s="1"/>
  <c r="F251" i="10"/>
  <c r="G250" i="8"/>
  <c r="K239" i="6"/>
  <c r="C247" i="6"/>
  <c r="U248" i="9"/>
  <c r="M249" i="6"/>
  <c r="T248" i="6"/>
  <c r="N262" i="6"/>
  <c r="U249" i="10"/>
  <c r="W262" i="10" s="1"/>
  <c r="X262" i="10" s="1"/>
  <c r="V235" i="10"/>
  <c r="T251" i="10"/>
  <c r="AE244" i="8"/>
  <c r="AE240" i="8"/>
  <c r="M260" i="6"/>
  <c r="AF261" i="8"/>
  <c r="T262" i="6"/>
  <c r="J214" i="6"/>
  <c r="T216" i="6"/>
  <c r="H216" i="6"/>
  <c r="R222" i="6"/>
  <c r="F222" i="6"/>
  <c r="K221" i="6"/>
  <c r="P220" i="6"/>
  <c r="D220" i="6"/>
  <c r="I219" i="6"/>
  <c r="S217" i="6"/>
  <c r="G217" i="6"/>
  <c r="C218" i="6"/>
  <c r="G218" i="6"/>
  <c r="I234" i="6"/>
  <c r="AE245" i="8"/>
  <c r="AG245" i="8" s="1"/>
  <c r="AH245" i="8" s="1"/>
  <c r="C245" i="6"/>
  <c r="R208" i="6"/>
  <c r="F208" i="6"/>
  <c r="C232" i="6"/>
  <c r="C237" i="7"/>
  <c r="U226" i="10"/>
  <c r="G251" i="10"/>
  <c r="V245" i="10"/>
  <c r="Y258" i="10" s="1"/>
  <c r="Z258" i="10" s="1"/>
  <c r="V229" i="10"/>
  <c r="AE249" i="8"/>
  <c r="AG249" i="8" s="1"/>
  <c r="AH249" i="8" s="1"/>
  <c r="S251" i="9"/>
  <c r="L244" i="6"/>
  <c r="V249" i="10"/>
  <c r="Y262" i="10" s="1"/>
  <c r="Z262" i="10" s="1"/>
  <c r="K245" i="6"/>
  <c r="Q245" i="6"/>
  <c r="V243" i="9"/>
  <c r="L258" i="6"/>
  <c r="S259" i="6"/>
  <c r="D236" i="6"/>
  <c r="K237" i="8"/>
  <c r="I238" i="9"/>
  <c r="J238" i="9"/>
  <c r="K238" i="9"/>
  <c r="L238" i="9"/>
  <c r="N238" i="9"/>
  <c r="P238" i="9"/>
  <c r="Q238" i="9"/>
  <c r="T238" i="9"/>
  <c r="V223" i="10"/>
  <c r="I225" i="10"/>
  <c r="V224" i="10"/>
  <c r="M238" i="10"/>
  <c r="O251" i="10"/>
  <c r="I251" i="10"/>
  <c r="V247" i="10"/>
  <c r="Y260" i="10" s="1"/>
  <c r="Z260" i="10" s="1"/>
  <c r="K256" i="6"/>
  <c r="AF257" i="8"/>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AE181" i="8"/>
  <c r="AE180" i="8"/>
  <c r="AE179" i="8"/>
  <c r="AE177" i="8"/>
  <c r="Y185" i="8"/>
  <c r="AE176" i="8"/>
  <c r="M185" i="8"/>
  <c r="AB185" i="8"/>
  <c r="S175" i="6"/>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K179" i="6"/>
  <c r="U179" i="7"/>
  <c r="Q178" i="6"/>
  <c r="U178" i="7"/>
  <c r="Q176" i="6"/>
  <c r="U176" i="7"/>
  <c r="Q174" i="6"/>
  <c r="Q185" i="7"/>
  <c r="U174" i="7"/>
  <c r="E185" i="7"/>
  <c r="E174" i="6"/>
  <c r="K185" i="7"/>
  <c r="K173" i="6"/>
  <c r="U171" i="7"/>
  <c r="W171" i="7" s="1"/>
  <c r="X171" i="7" s="1"/>
  <c r="U155" i="10"/>
  <c r="Q160" i="10"/>
  <c r="E160" i="10"/>
  <c r="V152" i="10"/>
  <c r="V150" i="10"/>
  <c r="V149" i="10"/>
  <c r="N160" i="10"/>
  <c r="T160" i="10"/>
  <c r="H160" i="10"/>
  <c r="V148" i="10"/>
  <c r="V172" i="10"/>
  <c r="N173" i="10"/>
  <c r="U169" i="10"/>
  <c r="U165" i="10"/>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74" i="6"/>
  <c r="L173" i="6"/>
  <c r="V174" i="9"/>
  <c r="U195" i="7"/>
  <c r="S211" i="8"/>
  <c r="U187" i="7"/>
  <c r="V187" i="7"/>
  <c r="V188" i="7"/>
  <c r="C210" i="6"/>
  <c r="U190" i="7"/>
  <c r="U196" i="7"/>
  <c r="J199" i="6"/>
  <c r="J211" i="7"/>
  <c r="V199" i="7"/>
  <c r="O200" i="6"/>
  <c r="U200" i="7"/>
  <c r="O211" i="7"/>
  <c r="T201" i="6"/>
  <c r="T211" i="7"/>
  <c r="V201" i="7"/>
  <c r="H211" i="7"/>
  <c r="H201" i="6"/>
  <c r="N202" i="6"/>
  <c r="N211" i="7"/>
  <c r="V202" i="7"/>
  <c r="H203" i="6"/>
  <c r="V203" i="7"/>
  <c r="N204" i="6"/>
  <c r="V204" i="7"/>
  <c r="U205" i="7"/>
  <c r="U206" i="7"/>
  <c r="O206" i="6"/>
  <c r="M208" i="6"/>
  <c r="U208" i="7"/>
  <c r="M211" i="7"/>
  <c r="G209" i="6"/>
  <c r="U209" i="7"/>
  <c r="L210" i="6"/>
  <c r="V210" i="7"/>
  <c r="S199" i="6"/>
  <c r="AA211" i="8"/>
  <c r="O211" i="8"/>
  <c r="K199" i="6"/>
  <c r="AD199" i="8"/>
  <c r="AE201" i="8"/>
  <c r="J211" i="8"/>
  <c r="AE203" i="8"/>
  <c r="AE205" i="8"/>
  <c r="AE209" i="8"/>
  <c r="R212" i="9"/>
  <c r="R199" i="6"/>
  <c r="V200" i="9"/>
  <c r="R203" i="6"/>
  <c r="V204" i="9"/>
  <c r="R205" i="6"/>
  <c r="V206" i="9"/>
  <c r="V207" i="9"/>
  <c r="L206" i="6"/>
  <c r="I212" i="9"/>
  <c r="U208" i="9"/>
  <c r="N208" i="6"/>
  <c r="V209" i="9"/>
  <c r="N212" i="9"/>
  <c r="G212" i="9"/>
  <c r="U210" i="9"/>
  <c r="R199" i="10"/>
  <c r="V187" i="10"/>
  <c r="J199" i="10"/>
  <c r="V188" i="10"/>
  <c r="U189" i="10"/>
  <c r="O199" i="10"/>
  <c r="H199" i="10"/>
  <c r="V190" i="10"/>
  <c r="V194" i="10"/>
  <c r="U195" i="10"/>
  <c r="I199" i="10"/>
  <c r="R201" i="6"/>
  <c r="M212" i="9"/>
  <c r="C199" i="6"/>
  <c r="M202" i="6"/>
  <c r="M204" i="6"/>
  <c r="D198" i="7"/>
  <c r="V186" i="7"/>
  <c r="V207" i="7"/>
  <c r="K210" i="6"/>
  <c r="L211" i="7"/>
  <c r="T212" i="9"/>
  <c r="V200" i="10"/>
  <c r="G216" i="6"/>
  <c r="Q212" i="6"/>
  <c r="Q224" i="7"/>
  <c r="U223" i="7"/>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J224" i="8"/>
  <c r="U213" i="9"/>
  <c r="C225" i="9"/>
  <c r="H225" i="9"/>
  <c r="V224" i="9"/>
  <c r="M222" i="6"/>
  <c r="U223" i="9"/>
  <c r="R221" i="6"/>
  <c r="R225" i="9"/>
  <c r="V222" i="9"/>
  <c r="U221" i="9"/>
  <c r="K220" i="6"/>
  <c r="K225" i="9"/>
  <c r="V220" i="9"/>
  <c r="D219" i="6"/>
  <c r="N217" i="6"/>
  <c r="N225" i="9"/>
  <c r="V218" i="9"/>
  <c r="L225" i="9"/>
  <c r="V216" i="9"/>
  <c r="Q214" i="6"/>
  <c r="U215" i="9"/>
  <c r="E214" i="6"/>
  <c r="E225" i="9"/>
  <c r="J225" i="9"/>
  <c r="J213" i="6"/>
  <c r="V214" i="9"/>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V201" i="10"/>
  <c r="H212" i="10"/>
  <c r="V203" i="10"/>
  <c r="I212" i="6"/>
  <c r="F214" i="6"/>
  <c r="F224" i="7"/>
  <c r="AF212" i="8"/>
  <c r="AI225" i="8" s="1"/>
  <c r="AK225" i="8" s="1"/>
  <c r="AE223" i="8"/>
  <c r="AF218" i="8"/>
  <c r="AE217" i="8"/>
  <c r="U205" i="10"/>
  <c r="J224" i="7"/>
  <c r="S212" i="6"/>
  <c r="S224" i="7"/>
  <c r="S223" i="6"/>
  <c r="E221" i="6"/>
  <c r="O219" i="6"/>
  <c r="H218" i="6"/>
  <c r="O224" i="8"/>
  <c r="AD212" i="8"/>
  <c r="C224" i="8"/>
  <c r="T223" i="6"/>
  <c r="AF223" i="8"/>
  <c r="AF217" i="8"/>
  <c r="F225" i="9"/>
  <c r="U222" i="9"/>
  <c r="V223" i="9"/>
  <c r="M225" i="9"/>
  <c r="G212" i="10"/>
  <c r="V210" i="10"/>
  <c r="Q212" i="10"/>
  <c r="F237" i="7"/>
  <c r="F229" i="6"/>
  <c r="G229" i="6"/>
  <c r="U229" i="7"/>
  <c r="H229" i="6"/>
  <c r="H237" i="7"/>
  <c r="J229" i="6"/>
  <c r="J237" i="7"/>
  <c r="K229" i="6"/>
  <c r="K237" i="7"/>
  <c r="L237" i="7"/>
  <c r="L229" i="6"/>
  <c r="M229" i="6"/>
  <c r="M237" i="7"/>
  <c r="N229" i="6"/>
  <c r="N237" i="7"/>
  <c r="O237" i="7"/>
  <c r="O229" i="6"/>
  <c r="P237" i="7"/>
  <c r="P254" i="6"/>
  <c r="V254" i="7"/>
  <c r="Y267" i="7" s="1"/>
  <c r="Z267" i="7" s="1"/>
  <c r="Q229" i="6"/>
  <c r="Q237" i="7"/>
  <c r="R229" i="6"/>
  <c r="R237" i="7"/>
  <c r="S229" i="6"/>
  <c r="S237" i="7"/>
  <c r="T229" i="6"/>
  <c r="T237" i="7"/>
  <c r="C229" i="6"/>
  <c r="C237" i="8"/>
  <c r="AD229" i="8"/>
  <c r="D237" i="8"/>
  <c r="AE229" i="8"/>
  <c r="D229" i="6"/>
  <c r="E237" i="8"/>
  <c r="C238" i="9"/>
  <c r="U230" i="9"/>
  <c r="D238" i="9"/>
  <c r="V230" i="9"/>
  <c r="U240" i="10"/>
  <c r="W253" i="10" s="1"/>
  <c r="X253" i="10" s="1"/>
  <c r="H262" i="6"/>
  <c r="V262" i="7"/>
  <c r="Y275" i="7" s="1"/>
  <c r="Z275" i="7" s="1"/>
  <c r="J252" i="6"/>
  <c r="V253" i="9"/>
  <c r="P263" i="7"/>
  <c r="P253" i="6"/>
  <c r="E248" i="6"/>
  <c r="T247" i="6"/>
  <c r="V261" i="7"/>
  <c r="H261" i="6"/>
  <c r="J264" i="9"/>
  <c r="J251" i="6"/>
  <c r="V252" i="9"/>
  <c r="Y265" i="9" s="1"/>
  <c r="V241" i="10"/>
  <c r="Y254" i="10" s="1"/>
  <c r="Z254" i="10" s="1"/>
  <c r="AC250" i="8"/>
  <c r="T246" i="6"/>
  <c r="U241" i="10"/>
  <c r="W254" i="10" s="1"/>
  <c r="X254" i="10" s="1"/>
  <c r="Q251" i="10"/>
  <c r="D250" i="7"/>
  <c r="V243" i="7"/>
  <c r="D243" i="6"/>
  <c r="G263" i="8"/>
  <c r="J263" i="8"/>
  <c r="M263" i="8"/>
  <c r="P263" i="8"/>
  <c r="S263" i="8"/>
  <c r="Y263" i="8"/>
  <c r="E250" i="8"/>
  <c r="D242" i="6"/>
  <c r="AF242" i="8"/>
  <c r="AF229" i="8"/>
  <c r="AE239" i="8"/>
  <c r="AG239" i="8" s="1"/>
  <c r="AH239" i="8" s="1"/>
  <c r="D250" i="8"/>
  <c r="S264" i="9"/>
  <c r="U257" i="9"/>
  <c r="W270" i="9" s="1"/>
  <c r="X270" i="9" s="1"/>
  <c r="D231" i="6"/>
  <c r="V231" i="7"/>
  <c r="D237" i="7"/>
  <c r="V225" i="7"/>
  <c r="D225" i="6"/>
  <c r="V225" i="6" s="1"/>
  <c r="K263" i="7"/>
  <c r="K255"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76" i="9" s="1"/>
  <c r="X276" i="9" s="1"/>
  <c r="AD251" i="8"/>
  <c r="I252" i="6"/>
  <c r="U252" i="7"/>
  <c r="W265" i="7" s="1"/>
  <c r="X265" i="7" s="1"/>
  <c r="O264" i="9"/>
  <c r="Q255" i="6"/>
  <c r="Q263" i="7"/>
  <c r="E264" i="9"/>
  <c r="E263" i="7"/>
  <c r="V242" i="9"/>
  <c r="D251" i="9"/>
  <c r="L243" i="6"/>
  <c r="L250" i="7"/>
  <c r="H260" i="6"/>
  <c r="P252" i="6"/>
  <c r="W263" i="8"/>
  <c r="U242" i="10"/>
  <c r="W255" i="10" s="1"/>
  <c r="X255" i="10" s="1"/>
  <c r="H251" i="10"/>
  <c r="V244" i="10"/>
  <c r="Y257" i="10" s="1"/>
  <c r="Z257" i="10" s="1"/>
  <c r="F238" i="10"/>
  <c r="V240" i="10"/>
  <c r="Y253" i="10" s="1"/>
  <c r="Z253" i="10" s="1"/>
  <c r="P251" i="10"/>
  <c r="AE247" i="8"/>
  <c r="C250" i="7"/>
  <c r="C244" i="6"/>
  <c r="U244" i="7"/>
  <c r="M247" i="6"/>
  <c r="S247" i="6"/>
  <c r="U247" i="7"/>
  <c r="U262" i="9"/>
  <c r="W275" i="9" s="1"/>
  <c r="X275" i="9" s="1"/>
  <c r="I261" i="6"/>
  <c r="AD262" i="8"/>
  <c r="I262" i="6"/>
  <c r="I251" i="6"/>
  <c r="U251" i="7"/>
  <c r="W264" i="7" s="1"/>
  <c r="X264" i="7" s="1"/>
  <c r="O263" i="8"/>
  <c r="R263" i="8"/>
  <c r="Q254" i="6"/>
  <c r="Q250" i="8"/>
  <c r="L242" i="6"/>
  <c r="H264" i="9"/>
  <c r="H259" i="6"/>
  <c r="V260" i="9"/>
  <c r="Y273" i="9" s="1"/>
  <c r="Z273" i="9" s="1"/>
  <c r="N261" i="6"/>
  <c r="AF253" i="8"/>
  <c r="F253" i="6"/>
  <c r="F263" i="7"/>
  <c r="U235" i="10"/>
  <c r="V231" i="10"/>
  <c r="L238" i="10"/>
  <c r="T238" i="10"/>
  <c r="AE242" i="8"/>
  <c r="V250" i="8"/>
  <c r="U245" i="7"/>
  <c r="U244" i="9"/>
  <c r="W244" i="9" s="1"/>
  <c r="X244" i="9" s="1"/>
  <c r="C250" i="8"/>
  <c r="AD243" i="8"/>
  <c r="M251" i="9"/>
  <c r="M246" i="6"/>
  <c r="S245" i="6"/>
  <c r="S250" i="7"/>
  <c r="U260" i="7"/>
  <c r="W273" i="7" s="1"/>
  <c r="X273" i="7" s="1"/>
  <c r="G260" i="6"/>
  <c r="X263" i="8"/>
  <c r="H251" i="9"/>
  <c r="H250" i="7"/>
  <c r="L251" i="9"/>
  <c r="L241" i="6"/>
  <c r="R243" i="6"/>
  <c r="R250" i="7"/>
  <c r="D258" i="6"/>
  <c r="V258" i="7"/>
  <c r="N260" i="6"/>
  <c r="AF252" i="8"/>
  <c r="AI265" i="8" s="1"/>
  <c r="AJ265" i="8" s="1"/>
  <c r="H263" i="8"/>
  <c r="F252" i="6"/>
  <c r="U227" i="10"/>
  <c r="G238" i="10"/>
  <c r="U247" i="10"/>
  <c r="W260" i="10" s="1"/>
  <c r="X260" i="10" s="1"/>
  <c r="C251" i="9"/>
  <c r="U243" i="9"/>
  <c r="AD245" i="8"/>
  <c r="AA250" i="8"/>
  <c r="G263" i="7"/>
  <c r="G259" i="6"/>
  <c r="Q264" i="9"/>
  <c r="V240" i="7"/>
  <c r="R242" i="6"/>
  <c r="Z250" i="8"/>
  <c r="V257" i="7"/>
  <c r="Y270" i="7" s="1"/>
  <c r="Z270" i="7" s="1"/>
  <c r="D257" i="6"/>
  <c r="N264" i="9"/>
  <c r="T261" i="6"/>
  <c r="Q238" i="10"/>
  <c r="K251" i="10"/>
  <c r="U239" i="10"/>
  <c r="W252" i="10" s="1"/>
  <c r="X252" i="10" s="1"/>
  <c r="C251" i="10"/>
  <c r="V233" i="10"/>
  <c r="AE256" i="8"/>
  <c r="AG269" i="8" s="1"/>
  <c r="AH269" i="8" s="1"/>
  <c r="V263" i="8"/>
  <c r="AB263" i="8"/>
  <c r="F249" i="6"/>
  <c r="K250" i="7"/>
  <c r="K244" i="6"/>
  <c r="U259" i="9"/>
  <c r="W272" i="9" s="1"/>
  <c r="X272" i="9" s="1"/>
  <c r="G258" i="6"/>
  <c r="AD258" i="8"/>
  <c r="E260" i="6"/>
  <c r="J251" i="9"/>
  <c r="J239" i="6"/>
  <c r="V239" i="7"/>
  <c r="J250" i="7"/>
  <c r="N251" i="9"/>
  <c r="N250" i="7"/>
  <c r="R241" i="6"/>
  <c r="R251" i="9"/>
  <c r="D256" i="6"/>
  <c r="T260" i="6"/>
  <c r="K252" i="6"/>
  <c r="U253" i="9"/>
  <c r="W266" i="9" s="1"/>
  <c r="X266" i="9" s="1"/>
  <c r="K264" i="9"/>
  <c r="O250" i="8"/>
  <c r="K243" i="6"/>
  <c r="G264" i="9"/>
  <c r="U258" i="9"/>
  <c r="W271" i="9" s="1"/>
  <c r="X271" i="9" s="1"/>
  <c r="G257" i="6"/>
  <c r="E259" i="6"/>
  <c r="F263" i="8"/>
  <c r="AD259" i="8"/>
  <c r="V256" i="9"/>
  <c r="Y269" i="9" s="1"/>
  <c r="Z269" i="9" s="1"/>
  <c r="L263" i="7"/>
  <c r="L257" i="6"/>
  <c r="T264" i="9"/>
  <c r="T259" i="6"/>
  <c r="I237" i="7"/>
  <c r="I225" i="6"/>
  <c r="AD225" i="8"/>
  <c r="C225" i="6"/>
  <c r="AA237" i="8"/>
  <c r="G238" i="9"/>
  <c r="R238" i="9"/>
  <c r="S238" i="9"/>
  <c r="S238" i="10"/>
  <c r="U248" i="10"/>
  <c r="W261" i="10" s="1"/>
  <c r="X261" i="10" s="1"/>
  <c r="S251" i="10"/>
  <c r="V236" i="10"/>
  <c r="V232" i="10"/>
  <c r="K238" i="6"/>
  <c r="K251" i="9"/>
  <c r="D255" i="6"/>
  <c r="I250" i="8"/>
  <c r="G250" i="7"/>
  <c r="U241" i="7"/>
  <c r="Q244" i="6"/>
  <c r="Q250" i="7"/>
  <c r="U256" i="7"/>
  <c r="W269" i="7" s="1"/>
  <c r="X269" i="7" s="1"/>
  <c r="M263" i="7"/>
  <c r="M259" i="6"/>
  <c r="AF247" i="8"/>
  <c r="V247" i="7"/>
  <c r="P251" i="9"/>
  <c r="P250" i="7"/>
  <c r="T251" i="9"/>
  <c r="T250" i="7"/>
  <c r="Q263" i="8"/>
  <c r="L256" i="6"/>
  <c r="AD240" i="8"/>
  <c r="U240" i="7"/>
  <c r="I250" i="7"/>
  <c r="Q243" i="6"/>
  <c r="X250" i="8"/>
  <c r="F250" i="8"/>
  <c r="AD255" i="8"/>
  <c r="C255" i="6"/>
  <c r="C263" i="7"/>
  <c r="U255" i="7"/>
  <c r="W268" i="7" s="1"/>
  <c r="X268" i="7" s="1"/>
  <c r="M258" i="6"/>
  <c r="S257" i="6"/>
  <c r="U257" i="7"/>
  <c r="W270" i="7" s="1"/>
  <c r="X270" i="7" s="1"/>
  <c r="V247" i="9"/>
  <c r="H246" i="6"/>
  <c r="K250" i="8"/>
  <c r="AF246" i="8"/>
  <c r="H263" i="7"/>
  <c r="L264" i="9"/>
  <c r="L255" i="6"/>
  <c r="R257" i="6"/>
  <c r="R263" i="7"/>
  <c r="H219" i="6"/>
  <c r="C238" i="10"/>
  <c r="U233" i="10"/>
  <c r="O238" i="10"/>
  <c r="E251" i="10"/>
  <c r="V243" i="10"/>
  <c r="Y256" i="10" s="1"/>
  <c r="Z256" i="10" s="1"/>
  <c r="V227" i="10"/>
  <c r="AE241" i="8"/>
  <c r="U249" i="7"/>
  <c r="G249" i="6"/>
  <c r="I239" i="6"/>
  <c r="U240" i="9"/>
  <c r="AD239" i="8"/>
  <c r="L250" i="8"/>
  <c r="M250" i="7"/>
  <c r="Q242" i="6"/>
  <c r="Q251" i="9"/>
  <c r="E251" i="9"/>
  <c r="U255" i="9"/>
  <c r="W268" i="9" s="1"/>
  <c r="X268" i="9" s="1"/>
  <c r="C254" i="6"/>
  <c r="AD254" i="8"/>
  <c r="M264" i="9"/>
  <c r="M257" i="6"/>
  <c r="S256" i="6"/>
  <c r="S263" i="7"/>
  <c r="H245" i="6"/>
  <c r="V246" i="9"/>
  <c r="Y246" i="9" s="1"/>
  <c r="Z246" i="9" s="1"/>
  <c r="N247" i="6"/>
  <c r="AF239" i="8"/>
  <c r="F239" i="6"/>
  <c r="F250" i="7"/>
  <c r="K263" i="8"/>
  <c r="R256" i="6"/>
  <c r="Z263" i="8"/>
  <c r="U229" i="10"/>
  <c r="R238" i="10"/>
  <c r="L251" i="10"/>
  <c r="V239" i="10"/>
  <c r="Y252" i="10" s="1"/>
  <c r="U248" i="7"/>
  <c r="G248" i="6"/>
  <c r="I238" i="6"/>
  <c r="U239" i="9"/>
  <c r="C253" i="6"/>
  <c r="U254" i="9"/>
  <c r="W267" i="9" s="1"/>
  <c r="X267" i="9" s="1"/>
  <c r="C264" i="9"/>
  <c r="I264" i="9"/>
  <c r="AA263" i="8"/>
  <c r="AD256" i="8"/>
  <c r="D244" i="6"/>
  <c r="V244" i="7"/>
  <c r="T250" i="8"/>
  <c r="N246" i="6"/>
  <c r="AF238" i="8"/>
  <c r="F238" i="6"/>
  <c r="J253" i="6"/>
  <c r="V253" i="7"/>
  <c r="Y266" i="7" s="1"/>
  <c r="Z266" i="7" s="1"/>
  <c r="J263" i="7"/>
  <c r="N263" i="7"/>
  <c r="R255" i="6"/>
  <c r="R264" i="9"/>
  <c r="H238" i="10"/>
  <c r="Y249" i="9" l="1"/>
  <c r="Z249" i="9" s="1"/>
  <c r="AG243" i="8"/>
  <c r="AH243" i="8" s="1"/>
  <c r="Y244" i="9"/>
  <c r="Z244" i="9" s="1"/>
  <c r="Y234" i="9"/>
  <c r="Z234" i="9" s="1"/>
  <c r="AG244" i="8"/>
  <c r="AH244" i="8" s="1"/>
  <c r="AI248" i="8"/>
  <c r="AJ248" i="8" s="1"/>
  <c r="AG231" i="8"/>
  <c r="AH231" i="8" s="1"/>
  <c r="Y259" i="7"/>
  <c r="Z259" i="7" s="1"/>
  <c r="Y247" i="9"/>
  <c r="Z247" i="9" s="1"/>
  <c r="W246" i="9"/>
  <c r="X246" i="9" s="1"/>
  <c r="Y255" i="7"/>
  <c r="Z255" i="7" s="1"/>
  <c r="AA264" i="7"/>
  <c r="AA265" i="7" s="1"/>
  <c r="AA266" i="7" s="1"/>
  <c r="AA267" i="7" s="1"/>
  <c r="AA268" i="7" s="1"/>
  <c r="AA269" i="7" s="1"/>
  <c r="AA270" i="7" s="1"/>
  <c r="Z264" i="7"/>
  <c r="Y258" i="7"/>
  <c r="Z258" i="7" s="1"/>
  <c r="Y271" i="7"/>
  <c r="Z271" i="7" s="1"/>
  <c r="Y261" i="7"/>
  <c r="Z261" i="7" s="1"/>
  <c r="Y274" i="7"/>
  <c r="Z274" i="7" s="1"/>
  <c r="AA94" i="7"/>
  <c r="Z159" i="7"/>
  <c r="Z146" i="7"/>
  <c r="AA55" i="7"/>
  <c r="Z133" i="7"/>
  <c r="Z107" i="7"/>
  <c r="Y251" i="7"/>
  <c r="AA251" i="7" s="1"/>
  <c r="Z81" i="7"/>
  <c r="Z120" i="7"/>
  <c r="AA120" i="7"/>
  <c r="Y152" i="6"/>
  <c r="Z152" i="6" s="1"/>
  <c r="W70" i="6"/>
  <c r="X70" i="6" s="1"/>
  <c r="Z42" i="7"/>
  <c r="AA42" i="7"/>
  <c r="AI253" i="8"/>
  <c r="AJ253" i="8" s="1"/>
  <c r="AI266" i="8"/>
  <c r="AJ266" i="8" s="1"/>
  <c r="AI261" i="8"/>
  <c r="AJ261" i="8" s="1"/>
  <c r="AI274" i="8"/>
  <c r="AJ274" i="8" s="1"/>
  <c r="AG227" i="8"/>
  <c r="AH227" i="8" s="1"/>
  <c r="AI257" i="8"/>
  <c r="AJ257" i="8" s="1"/>
  <c r="AI270" i="8"/>
  <c r="AJ270" i="8" s="1"/>
  <c r="AG240" i="8"/>
  <c r="AH240" i="8" s="1"/>
  <c r="AI258" i="8"/>
  <c r="AJ258" i="8" s="1"/>
  <c r="AI271" i="8"/>
  <c r="AJ271" i="8" s="1"/>
  <c r="AI247" i="8"/>
  <c r="AJ247" i="8" s="1"/>
  <c r="AJ107" i="8"/>
  <c r="K237" i="6"/>
  <c r="Y155" i="6"/>
  <c r="Z155" i="6" s="1"/>
  <c r="AJ120" i="8"/>
  <c r="AJ55" i="8"/>
  <c r="W45" i="6"/>
  <c r="X45" i="6" s="1"/>
  <c r="AI262" i="8"/>
  <c r="AJ262" i="8" s="1"/>
  <c r="W108" i="6"/>
  <c r="X108" i="6" s="1"/>
  <c r="AJ133" i="8"/>
  <c r="AK133" i="8"/>
  <c r="AJ146" i="8"/>
  <c r="AK146" i="8"/>
  <c r="AK159" i="8"/>
  <c r="AJ159" i="8"/>
  <c r="W101" i="6"/>
  <c r="X101" i="6" s="1"/>
  <c r="AK42" i="8"/>
  <c r="AJ42" i="8"/>
  <c r="AG255" i="8"/>
  <c r="AH255" i="8" s="1"/>
  <c r="W158" i="6"/>
  <c r="X158" i="6" s="1"/>
  <c r="Y101" i="6"/>
  <c r="Z101" i="6" s="1"/>
  <c r="W38" i="6"/>
  <c r="X38" i="6" s="1"/>
  <c r="Y134" i="6"/>
  <c r="Z134" i="6" s="1"/>
  <c r="Y97" i="6"/>
  <c r="Z97" i="6" s="1"/>
  <c r="W129" i="6"/>
  <c r="X129" i="6" s="1"/>
  <c r="Y129" i="6"/>
  <c r="Z129" i="6" s="1"/>
  <c r="AK94" i="8"/>
  <c r="AJ94" i="8"/>
  <c r="W32" i="6"/>
  <c r="X32" i="6" s="1"/>
  <c r="Y145" i="6"/>
  <c r="Z145" i="6" s="1"/>
  <c r="Y253" i="9"/>
  <c r="Z253" i="9" s="1"/>
  <c r="Y266" i="9"/>
  <c r="Z266" i="9" s="1"/>
  <c r="Y258" i="9"/>
  <c r="Z258" i="9" s="1"/>
  <c r="Y271" i="9"/>
  <c r="Z271" i="9" s="1"/>
  <c r="Z265" i="9"/>
  <c r="AA265" i="9"/>
  <c r="AG223" i="8"/>
  <c r="AH223" i="8" s="1"/>
  <c r="Y262" i="9"/>
  <c r="Z262" i="9" s="1"/>
  <c r="Y275" i="9"/>
  <c r="Z275" i="9" s="1"/>
  <c r="Y254" i="9"/>
  <c r="Z254" i="9" s="1"/>
  <c r="Y267" i="9"/>
  <c r="Z267" i="9" s="1"/>
  <c r="W92" i="6"/>
  <c r="X92" i="6" s="1"/>
  <c r="Y156" i="6"/>
  <c r="Z156" i="6" s="1"/>
  <c r="W84" i="6"/>
  <c r="X84" i="6" s="1"/>
  <c r="Y32" i="6"/>
  <c r="Z32" i="6" s="1"/>
  <c r="Y150" i="6"/>
  <c r="Z150" i="6" s="1"/>
  <c r="Y131" i="6"/>
  <c r="Z131" i="6" s="1"/>
  <c r="W119" i="6"/>
  <c r="X119" i="6" s="1"/>
  <c r="Y96" i="6"/>
  <c r="Z96" i="6" s="1"/>
  <c r="W131" i="6"/>
  <c r="X131" i="6" s="1"/>
  <c r="Y235" i="9"/>
  <c r="Z235" i="9" s="1"/>
  <c r="W138" i="6"/>
  <c r="X138" i="6" s="1"/>
  <c r="Y38" i="6"/>
  <c r="Z38" i="6" s="1"/>
  <c r="W26" i="6"/>
  <c r="X26" i="6" s="1"/>
  <c r="Y61" i="6"/>
  <c r="Z61" i="6" s="1"/>
  <c r="Y47" i="6"/>
  <c r="Z47" i="6" s="1"/>
  <c r="Y51" i="6"/>
  <c r="Z51" i="6" s="1"/>
  <c r="Y70" i="6"/>
  <c r="Z70" i="6" s="1"/>
  <c r="W113" i="6"/>
  <c r="X113" i="6" s="1"/>
  <c r="W97" i="6"/>
  <c r="X97" i="6" s="1"/>
  <c r="W82" i="6"/>
  <c r="W52" i="6"/>
  <c r="X52" i="6" s="1"/>
  <c r="W135" i="6"/>
  <c r="X135" i="6" s="1"/>
  <c r="W80" i="6"/>
  <c r="X80" i="6" s="1"/>
  <c r="Y105" i="6"/>
  <c r="Z105" i="6" s="1"/>
  <c r="W227" i="9"/>
  <c r="X227" i="9" s="1"/>
  <c r="Y127" i="6"/>
  <c r="Z127" i="6" s="1"/>
  <c r="Y228" i="9"/>
  <c r="Z228" i="9" s="1"/>
  <c r="W137" i="6"/>
  <c r="X137" i="6" s="1"/>
  <c r="Y90" i="6"/>
  <c r="Z90" i="6" s="1"/>
  <c r="Y142" i="6"/>
  <c r="Z142" i="6" s="1"/>
  <c r="W99" i="6"/>
  <c r="X99" i="6" s="1"/>
  <c r="Y109" i="6"/>
  <c r="Z109" i="6" s="1"/>
  <c r="W136" i="6"/>
  <c r="X136" i="6" s="1"/>
  <c r="W104" i="6"/>
  <c r="X104" i="6" s="1"/>
  <c r="Y87" i="6"/>
  <c r="Z87" i="6" s="1"/>
  <c r="W73" i="6"/>
  <c r="X73" i="6" s="1"/>
  <c r="Y102" i="6"/>
  <c r="Z102" i="6" s="1"/>
  <c r="Y27" i="6"/>
  <c r="Z27" i="6" s="1"/>
  <c r="W76" i="6"/>
  <c r="X76" i="6" s="1"/>
  <c r="W23" i="6"/>
  <c r="X23" i="6" s="1"/>
  <c r="Y64" i="6"/>
  <c r="Z64" i="6" s="1"/>
  <c r="W123" i="6"/>
  <c r="X123" i="6" s="1"/>
  <c r="Y126" i="6"/>
  <c r="Z126" i="6" s="1"/>
  <c r="W87" i="6"/>
  <c r="X87" i="6" s="1"/>
  <c r="W44" i="6"/>
  <c r="X44" i="6" s="1"/>
  <c r="Y83" i="6"/>
  <c r="Z83" i="6" s="1"/>
  <c r="Y98" i="6"/>
  <c r="Z98" i="6" s="1"/>
  <c r="Y40" i="6"/>
  <c r="Z40" i="6" s="1"/>
  <c r="W37" i="6"/>
  <c r="X37" i="6" s="1"/>
  <c r="Y84" i="6"/>
  <c r="Z84" i="6" s="1"/>
  <c r="W118" i="6"/>
  <c r="X118" i="6" s="1"/>
  <c r="W25" i="6"/>
  <c r="X25" i="6" s="1"/>
  <c r="W24" i="6"/>
  <c r="X24" i="6" s="1"/>
  <c r="V233" i="6"/>
  <c r="W47" i="6"/>
  <c r="X47" i="6" s="1"/>
  <c r="W130" i="6"/>
  <c r="X130" i="6" s="1"/>
  <c r="W98" i="6"/>
  <c r="X98" i="6" s="1"/>
  <c r="W62" i="6"/>
  <c r="X62" i="6" s="1"/>
  <c r="Y22" i="6"/>
  <c r="Z22" i="6" s="1"/>
  <c r="W40" i="6"/>
  <c r="X40" i="6" s="1"/>
  <c r="W43" i="6"/>
  <c r="X43" i="6" s="1"/>
  <c r="W19" i="6"/>
  <c r="X19" i="6" s="1"/>
  <c r="W140" i="6"/>
  <c r="X140" i="6" s="1"/>
  <c r="Y72" i="6"/>
  <c r="Z72" i="6" s="1"/>
  <c r="W152" i="6"/>
  <c r="X152" i="6" s="1"/>
  <c r="Y100" i="6"/>
  <c r="Z100" i="6" s="1"/>
  <c r="W153" i="6"/>
  <c r="X153" i="6" s="1"/>
  <c r="W128" i="6"/>
  <c r="X128" i="6" s="1"/>
  <c r="Y115" i="6"/>
  <c r="Z115" i="6" s="1"/>
  <c r="Y86" i="6"/>
  <c r="Z86" i="6" s="1"/>
  <c r="W50" i="6"/>
  <c r="X50" i="6" s="1"/>
  <c r="W22" i="6"/>
  <c r="X22" i="6" s="1"/>
  <c r="Y263" i="9"/>
  <c r="Z263" i="9" s="1"/>
  <c r="W28" i="6"/>
  <c r="X28" i="6" s="1"/>
  <c r="W88" i="6"/>
  <c r="X88" i="6" s="1"/>
  <c r="Y43" i="6"/>
  <c r="Z43" i="6" s="1"/>
  <c r="Y119" i="6"/>
  <c r="Z119" i="6" s="1"/>
  <c r="W46" i="6"/>
  <c r="X46" i="6" s="1"/>
  <c r="W41" i="6"/>
  <c r="X41" i="6" s="1"/>
  <c r="Y79" i="6"/>
  <c r="Z79" i="6" s="1"/>
  <c r="W78" i="6"/>
  <c r="X78" i="6" s="1"/>
  <c r="AA95" i="9"/>
  <c r="Y138" i="6"/>
  <c r="Z138" i="6" s="1"/>
  <c r="Y78" i="6"/>
  <c r="Z78" i="6" s="1"/>
  <c r="W31" i="6"/>
  <c r="X31" i="6" s="1"/>
  <c r="Y149" i="6"/>
  <c r="Z149" i="6" s="1"/>
  <c r="W100" i="6"/>
  <c r="X100" i="6" s="1"/>
  <c r="Y110" i="6"/>
  <c r="Z110" i="6" s="1"/>
  <c r="Y19" i="6"/>
  <c r="Z19" i="6" s="1"/>
  <c r="Y21" i="6"/>
  <c r="Z21" i="6" s="1"/>
  <c r="W35" i="6"/>
  <c r="X35" i="6" s="1"/>
  <c r="Y111" i="6"/>
  <c r="Z111" i="6" s="1"/>
  <c r="W102" i="6"/>
  <c r="X102" i="6" s="1"/>
  <c r="W83" i="6"/>
  <c r="X83" i="6" s="1"/>
  <c r="Y18" i="6"/>
  <c r="Z18" i="6" s="1"/>
  <c r="W64" i="6"/>
  <c r="X64" i="6" s="1"/>
  <c r="Y144" i="6"/>
  <c r="Z144" i="6" s="1"/>
  <c r="Y75" i="6"/>
  <c r="Z75" i="6" s="1"/>
  <c r="Y37" i="6"/>
  <c r="Z37" i="6" s="1"/>
  <c r="W20" i="6"/>
  <c r="X20" i="6" s="1"/>
  <c r="Y130" i="6"/>
  <c r="Z130" i="6" s="1"/>
  <c r="W142" i="6"/>
  <c r="X142" i="6" s="1"/>
  <c r="Y112" i="6"/>
  <c r="Z112" i="6" s="1"/>
  <c r="W116" i="6"/>
  <c r="X116" i="6" s="1"/>
  <c r="Y80" i="6"/>
  <c r="Z80" i="6" s="1"/>
  <c r="Y35" i="6"/>
  <c r="Z35" i="6" s="1"/>
  <c r="Y17" i="6"/>
  <c r="Z17" i="6" s="1"/>
  <c r="Y53" i="6"/>
  <c r="Z53" i="6" s="1"/>
  <c r="W151" i="6"/>
  <c r="X151" i="6" s="1"/>
  <c r="AA108" i="9"/>
  <c r="Y77" i="6"/>
  <c r="Z77" i="6" s="1"/>
  <c r="Y34" i="6"/>
  <c r="Z34" i="6" s="1"/>
  <c r="W121" i="6"/>
  <c r="X121" i="6" s="1"/>
  <c r="W61" i="6"/>
  <c r="X61" i="6" s="1"/>
  <c r="Y24" i="6"/>
  <c r="Z24" i="6" s="1"/>
  <c r="W110" i="6"/>
  <c r="X110" i="6" s="1"/>
  <c r="Y68" i="6"/>
  <c r="Z68" i="6" s="1"/>
  <c r="Y74" i="6"/>
  <c r="Z74" i="6" s="1"/>
  <c r="W126" i="6"/>
  <c r="X126" i="6" s="1"/>
  <c r="Y99" i="6"/>
  <c r="Z99" i="6" s="1"/>
  <c r="W60" i="6"/>
  <c r="X60" i="6" s="1"/>
  <c r="Y158" i="6"/>
  <c r="Z158" i="6" s="1"/>
  <c r="Y33" i="6"/>
  <c r="Z33" i="6" s="1"/>
  <c r="W39" i="6"/>
  <c r="X39" i="6" s="1"/>
  <c r="W145" i="6"/>
  <c r="X145" i="6" s="1"/>
  <c r="Y93" i="6"/>
  <c r="Z93" i="6" s="1"/>
  <c r="V133" i="6"/>
  <c r="W77" i="6"/>
  <c r="X77" i="6" s="1"/>
  <c r="W36" i="6"/>
  <c r="X36" i="6" s="1"/>
  <c r="W63" i="6"/>
  <c r="X63" i="6" s="1"/>
  <c r="Y113" i="6"/>
  <c r="Z113" i="6" s="1"/>
  <c r="Y49" i="6"/>
  <c r="Z49" i="6" s="1"/>
  <c r="W139" i="6"/>
  <c r="X139" i="6" s="1"/>
  <c r="Y139" i="6"/>
  <c r="Z139" i="6" s="1"/>
  <c r="Y54" i="6"/>
  <c r="Z54" i="6" s="1"/>
  <c r="Y148" i="6"/>
  <c r="Z148" i="6" s="1"/>
  <c r="Y91" i="6"/>
  <c r="Z91" i="6" s="1"/>
  <c r="W51" i="6"/>
  <c r="X51" i="6" s="1"/>
  <c r="Y114" i="6"/>
  <c r="Z114" i="6" s="1"/>
  <c r="W106" i="6"/>
  <c r="X106" i="6" s="1"/>
  <c r="W132" i="6"/>
  <c r="X132" i="6" s="1"/>
  <c r="W57" i="6"/>
  <c r="X57" i="6" s="1"/>
  <c r="W86" i="6"/>
  <c r="X86" i="6" s="1"/>
  <c r="Y62" i="6"/>
  <c r="Z62" i="6" s="1"/>
  <c r="W208" i="9"/>
  <c r="X208" i="9" s="1"/>
  <c r="W72" i="6"/>
  <c r="X72" i="6" s="1"/>
  <c r="Y151" i="6"/>
  <c r="Z151" i="6" s="1"/>
  <c r="W21" i="6"/>
  <c r="X21" i="6" s="1"/>
  <c r="AA240" i="9"/>
  <c r="AA241" i="9" s="1"/>
  <c r="W148" i="6"/>
  <c r="X148" i="6" s="1"/>
  <c r="W67" i="6"/>
  <c r="X67" i="6" s="1"/>
  <c r="W17" i="6"/>
  <c r="X17" i="6" s="1"/>
  <c r="U133" i="6"/>
  <c r="Y153" i="6"/>
  <c r="Z153" i="6" s="1"/>
  <c r="Y108" i="6"/>
  <c r="AA108" i="6" s="1"/>
  <c r="W65" i="6"/>
  <c r="X65" i="6" s="1"/>
  <c r="W18" i="6"/>
  <c r="X18" i="6" s="1"/>
  <c r="Y48" i="6"/>
  <c r="Z48" i="6" s="1"/>
  <c r="Y73" i="6"/>
  <c r="Z73" i="6" s="1"/>
  <c r="Y136" i="6"/>
  <c r="Z136" i="6" s="1"/>
  <c r="Y118" i="6"/>
  <c r="Z118" i="6" s="1"/>
  <c r="Y31" i="6"/>
  <c r="Z31" i="6" s="1"/>
  <c r="W150" i="6"/>
  <c r="X150" i="6" s="1"/>
  <c r="Y69" i="6"/>
  <c r="AA69" i="6" s="1"/>
  <c r="Y30" i="6"/>
  <c r="Z30" i="6" s="1"/>
  <c r="W68" i="6"/>
  <c r="X68" i="6" s="1"/>
  <c r="Y103" i="6"/>
  <c r="Z103" i="6" s="1"/>
  <c r="W125" i="6"/>
  <c r="X125" i="6" s="1"/>
  <c r="W112" i="6"/>
  <c r="X112" i="6" s="1"/>
  <c r="Y124" i="6"/>
  <c r="Z124" i="6" s="1"/>
  <c r="Y125" i="6"/>
  <c r="Z125" i="6" s="1"/>
  <c r="Y66" i="6"/>
  <c r="Z66" i="6" s="1"/>
  <c r="Y128" i="6"/>
  <c r="Z128" i="6" s="1"/>
  <c r="W115" i="6"/>
  <c r="X115" i="6" s="1"/>
  <c r="W155" i="6"/>
  <c r="X155" i="6" s="1"/>
  <c r="Y132" i="6"/>
  <c r="Z132" i="6" s="1"/>
  <c r="Y20" i="6"/>
  <c r="Z20" i="6" s="1"/>
  <c r="W105" i="6"/>
  <c r="X105" i="6" s="1"/>
  <c r="W79" i="6"/>
  <c r="X79" i="6" s="1"/>
  <c r="Y23" i="6"/>
  <c r="Z23" i="6" s="1"/>
  <c r="Y95" i="6"/>
  <c r="Z95" i="6" s="1"/>
  <c r="Y46" i="6"/>
  <c r="Z46" i="6" s="1"/>
  <c r="W117" i="6"/>
  <c r="X117" i="6" s="1"/>
  <c r="W48" i="6"/>
  <c r="X48" i="6" s="1"/>
  <c r="Y123" i="6"/>
  <c r="Z123" i="6" s="1"/>
  <c r="Y57" i="6"/>
  <c r="Z57" i="6" s="1"/>
  <c r="W96" i="6"/>
  <c r="X96" i="6" s="1"/>
  <c r="X82" i="6"/>
  <c r="AA147" i="9"/>
  <c r="Z147" i="9"/>
  <c r="Y116" i="6"/>
  <c r="Z116" i="6" s="1"/>
  <c r="W247" i="9"/>
  <c r="X247" i="9" s="1"/>
  <c r="W182" i="9"/>
  <c r="X182" i="9" s="1"/>
  <c r="W91" i="6"/>
  <c r="X91" i="6" s="1"/>
  <c r="W56" i="6"/>
  <c r="X56" i="6" s="1"/>
  <c r="W53" i="6"/>
  <c r="X53" i="6" s="1"/>
  <c r="Y82" i="6"/>
  <c r="W89" i="6"/>
  <c r="X89" i="6" s="1"/>
  <c r="W69" i="6"/>
  <c r="W93" i="6"/>
  <c r="X93" i="6" s="1"/>
  <c r="W59" i="6"/>
  <c r="X59" i="6" s="1"/>
  <c r="Y141" i="6"/>
  <c r="Z141" i="6" s="1"/>
  <c r="Y154" i="6"/>
  <c r="Z154" i="6" s="1"/>
  <c r="W90" i="6"/>
  <c r="X90" i="6" s="1"/>
  <c r="Y76" i="6"/>
  <c r="Z76" i="6" s="1"/>
  <c r="Y89" i="6"/>
  <c r="Z89" i="6" s="1"/>
  <c r="Y41" i="6"/>
  <c r="Z41" i="6" s="1"/>
  <c r="AC147" i="6" a="1"/>
  <c r="W147" i="6"/>
  <c r="U159" i="6"/>
  <c r="W143" i="6"/>
  <c r="X143" i="6" s="1"/>
  <c r="W156" i="6"/>
  <c r="X156" i="6" s="1"/>
  <c r="Z56" i="9"/>
  <c r="AA56" i="9"/>
  <c r="W75" i="6"/>
  <c r="X75" i="6" s="1"/>
  <c r="W49" i="6"/>
  <c r="X49" i="6" s="1"/>
  <c r="W103" i="6"/>
  <c r="X103" i="6" s="1"/>
  <c r="Y50" i="6"/>
  <c r="Z50" i="6" s="1"/>
  <c r="W85" i="6"/>
  <c r="X85" i="6" s="1"/>
  <c r="W122" i="6"/>
  <c r="W109" i="6"/>
  <c r="W58" i="6"/>
  <c r="X58" i="6" s="1"/>
  <c r="W111" i="6"/>
  <c r="X111" i="6" s="1"/>
  <c r="W124" i="6"/>
  <c r="X124" i="6" s="1"/>
  <c r="Y157" i="6"/>
  <c r="Z157" i="6" s="1"/>
  <c r="V146" i="6"/>
  <c r="W74" i="6"/>
  <c r="X74" i="6" s="1"/>
  <c r="Y67" i="6"/>
  <c r="Z67" i="6" s="1"/>
  <c r="Y121" i="6"/>
  <c r="W144" i="6"/>
  <c r="X144" i="6" s="1"/>
  <c r="W157" i="6"/>
  <c r="X157" i="6" s="1"/>
  <c r="Y28" i="6"/>
  <c r="Z28" i="6" s="1"/>
  <c r="Y63" i="6"/>
  <c r="Z63" i="6" s="1"/>
  <c r="Y25" i="6"/>
  <c r="Z25" i="6" s="1"/>
  <c r="Y52" i="6"/>
  <c r="Z52" i="6" s="1"/>
  <c r="Y65" i="6"/>
  <c r="Z65" i="6" s="1"/>
  <c r="Z134" i="9"/>
  <c r="AA134" i="9"/>
  <c r="W114" i="6"/>
  <c r="X114" i="6" s="1"/>
  <c r="Y143" i="6"/>
  <c r="Z143" i="6" s="1"/>
  <c r="W30" i="6"/>
  <c r="Y39" i="6"/>
  <c r="Z39" i="6" s="1"/>
  <c r="Y60" i="6"/>
  <c r="Z60" i="6" s="1"/>
  <c r="Z30" i="9"/>
  <c r="AA30" i="9"/>
  <c r="Y92" i="6"/>
  <c r="Z92" i="6" s="1"/>
  <c r="W141" i="6"/>
  <c r="X141" i="6" s="1"/>
  <c r="W154" i="6"/>
  <c r="X154" i="6" s="1"/>
  <c r="Y137" i="6"/>
  <c r="Z137" i="6" s="1"/>
  <c r="W127" i="6"/>
  <c r="X127" i="6" s="1"/>
  <c r="W71" i="6"/>
  <c r="X71" i="6" s="1"/>
  <c r="W27" i="6"/>
  <c r="X27" i="6" s="1"/>
  <c r="Y56" i="6"/>
  <c r="Y58" i="6"/>
  <c r="Z58" i="6" s="1"/>
  <c r="Y71" i="6"/>
  <c r="Z71" i="6" s="1"/>
  <c r="Y104" i="6"/>
  <c r="Z104" i="6" s="1"/>
  <c r="Y117" i="6"/>
  <c r="Z117" i="6" s="1"/>
  <c r="Y45" i="6"/>
  <c r="Z45" i="6" s="1"/>
  <c r="Z160" i="9"/>
  <c r="AA160" i="9"/>
  <c r="U146" i="6"/>
  <c r="W134" i="6"/>
  <c r="AC134" i="6" a="1"/>
  <c r="Y147" i="6"/>
  <c r="V159" i="6"/>
  <c r="Y140" i="6"/>
  <c r="Z140" i="6" s="1"/>
  <c r="W34" i="6"/>
  <c r="X34" i="6" s="1"/>
  <c r="Y88" i="6"/>
  <c r="Z88" i="6" s="1"/>
  <c r="Y36" i="6"/>
  <c r="Z36" i="6" s="1"/>
  <c r="W149" i="6"/>
  <c r="X149" i="6" s="1"/>
  <c r="W33" i="6"/>
  <c r="X33" i="6" s="1"/>
  <c r="Y122" i="6"/>
  <c r="Z122" i="6" s="1"/>
  <c r="Y135" i="6"/>
  <c r="Z135" i="6" s="1"/>
  <c r="AA43" i="9"/>
  <c r="Z43" i="9"/>
  <c r="AA82" i="9"/>
  <c r="Z82" i="9"/>
  <c r="W54" i="6"/>
  <c r="X54" i="6" s="1"/>
  <c r="Z121" i="9"/>
  <c r="AA121" i="9"/>
  <c r="W95" i="6"/>
  <c r="Y106" i="6"/>
  <c r="Z106" i="6" s="1"/>
  <c r="Y85" i="6"/>
  <c r="Z85" i="6" s="1"/>
  <c r="AC252" i="10"/>
  <c r="AF252" i="10"/>
  <c r="AC253" i="10"/>
  <c r="AC254" i="10" s="1"/>
  <c r="AN252" i="10"/>
  <c r="AK253" i="10"/>
  <c r="AK254" i="10" s="1"/>
  <c r="AH252" i="10"/>
  <c r="AI253" i="10"/>
  <c r="AI254" i="10" s="1"/>
  <c r="AF253" i="10"/>
  <c r="AF254" i="10" s="1"/>
  <c r="AH253" i="10"/>
  <c r="AH254" i="10" s="1"/>
  <c r="AE253" i="10"/>
  <c r="AE254" i="10" s="1"/>
  <c r="AE252" i="10"/>
  <c r="AM252" i="10"/>
  <c r="AG252" i="10"/>
  <c r="AD252" i="10"/>
  <c r="AM253" i="10"/>
  <c r="AM254" i="10" s="1"/>
  <c r="AJ252" i="10"/>
  <c r="AK252" i="10"/>
  <c r="AL253" i="10"/>
  <c r="AL254" i="10" s="1"/>
  <c r="AL252" i="10"/>
  <c r="AI252" i="10"/>
  <c r="AG253" i="10"/>
  <c r="AG254" i="10" s="1"/>
  <c r="AD253" i="10"/>
  <c r="AD254" i="10" s="1"/>
  <c r="AN253" i="10"/>
  <c r="AN254" i="10" s="1"/>
  <c r="AJ253" i="10"/>
  <c r="AJ254" i="10" s="1"/>
  <c r="W248" i="9"/>
  <c r="X248" i="9" s="1"/>
  <c r="AG246" i="8"/>
  <c r="AH246" i="8" s="1"/>
  <c r="W258" i="9"/>
  <c r="X258" i="9" s="1"/>
  <c r="S185" i="6"/>
  <c r="V227" i="6"/>
  <c r="AI205" i="8"/>
  <c r="AJ205" i="8" s="1"/>
  <c r="Y254" i="7"/>
  <c r="Z254" i="7" s="1"/>
  <c r="W259" i="7"/>
  <c r="X259" i="7" s="1"/>
  <c r="AA252" i="10"/>
  <c r="AA253" i="10" s="1"/>
  <c r="AA254" i="10" s="1"/>
  <c r="AA255" i="10" s="1"/>
  <c r="AA256" i="10" s="1"/>
  <c r="AA257" i="10" s="1"/>
  <c r="AA258" i="10" s="1"/>
  <c r="AA259" i="10" s="1"/>
  <c r="AA260" i="10" s="1"/>
  <c r="Z252" i="10"/>
  <c r="W255" i="9"/>
  <c r="X255" i="9" s="1"/>
  <c r="AI192" i="8"/>
  <c r="AJ192" i="8" s="1"/>
  <c r="Q185" i="6"/>
  <c r="AI210" i="8"/>
  <c r="AJ210" i="8" s="1"/>
  <c r="Y205" i="7"/>
  <c r="Z205" i="7" s="1"/>
  <c r="W263" i="9"/>
  <c r="X263" i="9" s="1"/>
  <c r="AI217" i="8"/>
  <c r="AJ217" i="8" s="1"/>
  <c r="AG177" i="8"/>
  <c r="AH177" i="8" s="1"/>
  <c r="U227" i="6"/>
  <c r="AG204" i="8"/>
  <c r="AH204" i="8" s="1"/>
  <c r="W209" i="9"/>
  <c r="X209" i="9" s="1"/>
  <c r="AI195" i="8"/>
  <c r="AJ195" i="8" s="1"/>
  <c r="W240" i="9"/>
  <c r="X240" i="9" s="1"/>
  <c r="AI218" i="8"/>
  <c r="AJ218" i="8" s="1"/>
  <c r="N185" i="6"/>
  <c r="W191" i="10"/>
  <c r="X191" i="10" s="1"/>
  <c r="Z147" i="10"/>
  <c r="Z108" i="10"/>
  <c r="Y178" i="10"/>
  <c r="Z178" i="10" s="1"/>
  <c r="AA134" i="10"/>
  <c r="Z82" i="10"/>
  <c r="AA82" i="10"/>
  <c r="W233" i="10"/>
  <c r="X233" i="10" s="1"/>
  <c r="W235" i="10"/>
  <c r="X235" i="10" s="1"/>
  <c r="AA43" i="10"/>
  <c r="Z43" i="10"/>
  <c r="Z121" i="10"/>
  <c r="AA121" i="10"/>
  <c r="Z69" i="10"/>
  <c r="AA69" i="10"/>
  <c r="AA95" i="10"/>
  <c r="Z95" i="10"/>
  <c r="U226" i="6"/>
  <c r="W234" i="10"/>
  <c r="X234" i="10" s="1"/>
  <c r="W192" i="10"/>
  <c r="X192" i="10" s="1"/>
  <c r="Y196" i="10"/>
  <c r="Z196" i="10" s="1"/>
  <c r="K185" i="6"/>
  <c r="W183" i="10"/>
  <c r="X183" i="10" s="1"/>
  <c r="Y232" i="10"/>
  <c r="Z232" i="10" s="1"/>
  <c r="W216" i="10"/>
  <c r="X216" i="10" s="1"/>
  <c r="V232" i="6"/>
  <c r="W245" i="7"/>
  <c r="X245" i="7" s="1"/>
  <c r="W246" i="7"/>
  <c r="X246" i="7" s="1"/>
  <c r="Y218" i="7"/>
  <c r="Z218" i="7" s="1"/>
  <c r="AI194" i="8"/>
  <c r="AJ194" i="8" s="1"/>
  <c r="Y203" i="9"/>
  <c r="Z203" i="9" s="1"/>
  <c r="AG213" i="8"/>
  <c r="AH213" i="8" s="1"/>
  <c r="Y202" i="7"/>
  <c r="Z202" i="7" s="1"/>
  <c r="W243" i="7"/>
  <c r="X243" i="7" s="1"/>
  <c r="AI193" i="8"/>
  <c r="AJ193" i="8" s="1"/>
  <c r="W216" i="9"/>
  <c r="X216" i="9" s="1"/>
  <c r="W244" i="7"/>
  <c r="X244" i="7" s="1"/>
  <c r="AI189" i="8"/>
  <c r="AJ189" i="8" s="1"/>
  <c r="W184" i="9"/>
  <c r="X184" i="9" s="1"/>
  <c r="V231" i="6"/>
  <c r="Y210" i="9"/>
  <c r="Z210" i="9" s="1"/>
  <c r="AI256" i="8"/>
  <c r="AJ256" i="8" s="1"/>
  <c r="U251" i="6"/>
  <c r="W264" i="6" s="1"/>
  <c r="X264" i="6" s="1"/>
  <c r="Y249" i="7"/>
  <c r="Z249" i="7" s="1"/>
  <c r="W254" i="9"/>
  <c r="X254" i="9" s="1"/>
  <c r="W165" i="10"/>
  <c r="X165" i="10" s="1"/>
  <c r="W187" i="9"/>
  <c r="X187" i="9" s="1"/>
  <c r="AG261" i="8"/>
  <c r="AH261" i="8" s="1"/>
  <c r="Y194" i="10"/>
  <c r="Z194" i="10" s="1"/>
  <c r="R211" i="6"/>
  <c r="D185" i="6"/>
  <c r="W220" i="7"/>
  <c r="X220" i="7" s="1"/>
  <c r="AI186" i="8"/>
  <c r="AK186" i="8" s="1"/>
  <c r="AG180" i="8"/>
  <c r="AH180" i="8" s="1"/>
  <c r="W226" i="10"/>
  <c r="X226" i="10" s="1"/>
  <c r="F185" i="6"/>
  <c r="W209" i="10"/>
  <c r="X209" i="10" s="1"/>
  <c r="W210" i="10"/>
  <c r="X210" i="10" s="1"/>
  <c r="Q198" i="6"/>
  <c r="W256" i="7"/>
  <c r="X256" i="7" s="1"/>
  <c r="Y240" i="7"/>
  <c r="Z240" i="7" s="1"/>
  <c r="V228" i="6"/>
  <c r="W200" i="9"/>
  <c r="X200" i="9" s="1"/>
  <c r="V245" i="6"/>
  <c r="Y230" i="10"/>
  <c r="Z230" i="10" s="1"/>
  <c r="H185" i="6"/>
  <c r="W193" i="9"/>
  <c r="X193" i="9" s="1"/>
  <c r="Y176" i="7"/>
  <c r="Z176" i="7" s="1"/>
  <c r="W206" i="9"/>
  <c r="X206" i="9" s="1"/>
  <c r="Y256" i="9"/>
  <c r="Z256" i="9" s="1"/>
  <c r="W223" i="7"/>
  <c r="X223" i="7" s="1"/>
  <c r="V254" i="6"/>
  <c r="Y267" i="6" s="1"/>
  <c r="Z267" i="6" s="1"/>
  <c r="AG253" i="8"/>
  <c r="AH253" i="8" s="1"/>
  <c r="Y231" i="7"/>
  <c r="Z231" i="7" s="1"/>
  <c r="Y230" i="9"/>
  <c r="Z230" i="9" s="1"/>
  <c r="W202" i="9"/>
  <c r="X202" i="9" s="1"/>
  <c r="W249" i="9"/>
  <c r="X249" i="9" s="1"/>
  <c r="AI204" i="8"/>
  <c r="AJ204" i="8" s="1"/>
  <c r="AI202" i="8"/>
  <c r="AJ202" i="8" s="1"/>
  <c r="Y181" i="10"/>
  <c r="Z181" i="10" s="1"/>
  <c r="Y257" i="9"/>
  <c r="Z257" i="9" s="1"/>
  <c r="Y207" i="7"/>
  <c r="Z207" i="7" s="1"/>
  <c r="W229" i="9"/>
  <c r="X229" i="9" s="1"/>
  <c r="AG203" i="8"/>
  <c r="AH203" i="8" s="1"/>
  <c r="G185" i="6"/>
  <c r="AG259" i="8"/>
  <c r="AH259" i="8" s="1"/>
  <c r="U233" i="6"/>
  <c r="V236" i="6"/>
  <c r="W191" i="9"/>
  <c r="X191" i="9" s="1"/>
  <c r="AI239" i="8"/>
  <c r="AJ239" i="8" s="1"/>
  <c r="Y236" i="10"/>
  <c r="Z236" i="10" s="1"/>
  <c r="AG199" i="8"/>
  <c r="U242" i="6"/>
  <c r="W247" i="7"/>
  <c r="X247" i="7" s="1"/>
  <c r="U232" i="6"/>
  <c r="W244" i="10"/>
  <c r="X244" i="10" s="1"/>
  <c r="Y246" i="10"/>
  <c r="Z246" i="10" s="1"/>
  <c r="W250" i="10"/>
  <c r="X250" i="10" s="1"/>
  <c r="AI232" i="8"/>
  <c r="AJ232" i="8" s="1"/>
  <c r="W190" i="10"/>
  <c r="X190" i="10" s="1"/>
  <c r="AI226" i="8"/>
  <c r="AJ226" i="8" s="1"/>
  <c r="Y176" i="10"/>
  <c r="Z176" i="10" s="1"/>
  <c r="V244" i="6"/>
  <c r="W252" i="7"/>
  <c r="X252" i="7" s="1"/>
  <c r="V186" i="6"/>
  <c r="W229" i="10"/>
  <c r="X229" i="10" s="1"/>
  <c r="Y190" i="10"/>
  <c r="Z190" i="10" s="1"/>
  <c r="W249" i="7"/>
  <c r="X249" i="7" s="1"/>
  <c r="W216" i="7"/>
  <c r="X216" i="7" s="1"/>
  <c r="U180" i="6"/>
  <c r="L185" i="6"/>
  <c r="W260" i="9"/>
  <c r="X260" i="9" s="1"/>
  <c r="AI243" i="8"/>
  <c r="AJ243" i="8" s="1"/>
  <c r="U175" i="6"/>
  <c r="W211" i="10"/>
  <c r="X211" i="10" s="1"/>
  <c r="E198" i="6"/>
  <c r="I185" i="6"/>
  <c r="V234" i="6"/>
  <c r="V251" i="6"/>
  <c r="Y264" i="6" s="1"/>
  <c r="Z264" i="6" s="1"/>
  <c r="AG178" i="8"/>
  <c r="AH178" i="8" s="1"/>
  <c r="Y181" i="7"/>
  <c r="Z181" i="7" s="1"/>
  <c r="Y189" i="10"/>
  <c r="Z189" i="10" s="1"/>
  <c r="P198" i="6"/>
  <c r="Y180" i="10"/>
  <c r="Z180" i="10" s="1"/>
  <c r="W201" i="10"/>
  <c r="X201" i="10" s="1"/>
  <c r="W242" i="9"/>
  <c r="X242" i="9" s="1"/>
  <c r="Z239" i="9"/>
  <c r="U235" i="6"/>
  <c r="G237" i="6"/>
  <c r="Y183" i="10"/>
  <c r="Z183" i="10" s="1"/>
  <c r="AG200" i="8"/>
  <c r="AH200" i="8" s="1"/>
  <c r="N211" i="6"/>
  <c r="Y235" i="10"/>
  <c r="Z235" i="10" s="1"/>
  <c r="W180" i="10"/>
  <c r="X180" i="10" s="1"/>
  <c r="W198" i="10"/>
  <c r="X198" i="10" s="1"/>
  <c r="W259" i="9"/>
  <c r="X259" i="9" s="1"/>
  <c r="W193" i="10"/>
  <c r="X193" i="10" s="1"/>
  <c r="U234" i="6"/>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Y275" i="6" s="1"/>
  <c r="Z275" i="6" s="1"/>
  <c r="V190" i="6"/>
  <c r="P211" i="6"/>
  <c r="W245" i="10"/>
  <c r="X245" i="10" s="1"/>
  <c r="V188" i="6"/>
  <c r="W214" i="10"/>
  <c r="X214" i="10" s="1"/>
  <c r="Y193" i="10"/>
  <c r="Z193" i="10" s="1"/>
  <c r="N198" i="6"/>
  <c r="Y204" i="7"/>
  <c r="Z204" i="7" s="1"/>
  <c r="Y184" i="10"/>
  <c r="Z184" i="10" s="1"/>
  <c r="U261" i="6"/>
  <c r="W274" i="6" s="1"/>
  <c r="X274" i="6" s="1"/>
  <c r="U190" i="6"/>
  <c r="W202" i="7"/>
  <c r="X202" i="7" s="1"/>
  <c r="Y205" i="10"/>
  <c r="Z205" i="10" s="1"/>
  <c r="Y195" i="9"/>
  <c r="Z195" i="9" s="1"/>
  <c r="Y228" i="10"/>
  <c r="Z228" i="10" s="1"/>
  <c r="W217" i="10"/>
  <c r="X217" i="10" s="1"/>
  <c r="W228" i="10"/>
  <c r="X228" i="10" s="1"/>
  <c r="M185" i="6"/>
  <c r="U187" i="6"/>
  <c r="W162" i="10"/>
  <c r="X162" i="10" s="1"/>
  <c r="V238" i="6"/>
  <c r="Y238" i="6" s="1"/>
  <c r="AF211" i="8"/>
  <c r="Y177" i="10"/>
  <c r="Z177" i="10" s="1"/>
  <c r="U178" i="6"/>
  <c r="AI191" i="8"/>
  <c r="AJ191" i="8" s="1"/>
  <c r="O172" i="6"/>
  <c r="Y180" i="7"/>
  <c r="Z180" i="7" s="1"/>
  <c r="R198" i="6"/>
  <c r="Y207" i="9"/>
  <c r="Z207" i="9" s="1"/>
  <c r="W241" i="10"/>
  <c r="X241" i="10" s="1"/>
  <c r="U252" i="6"/>
  <c r="W265" i="6" s="1"/>
  <c r="X265" i="6" s="1"/>
  <c r="H237" i="6"/>
  <c r="U171" i="6"/>
  <c r="W171" i="6" s="1"/>
  <c r="X171" i="6" s="1"/>
  <c r="W221" i="10"/>
  <c r="X221" i="10" s="1"/>
  <c r="V164" i="6"/>
  <c r="Y164" i="6" s="1"/>
  <c r="Z164" i="6" s="1"/>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W275" i="6" s="1"/>
  <c r="X275" i="6" s="1"/>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AG207" i="8"/>
  <c r="AH207" i="8" s="1"/>
  <c r="T185" i="6"/>
  <c r="Y171" i="10"/>
  <c r="Z171" i="10" s="1"/>
  <c r="U209" i="6"/>
  <c r="V199" i="9"/>
  <c r="J237" i="6"/>
  <c r="W196" i="7"/>
  <c r="X196" i="7" s="1"/>
  <c r="Y169" i="10"/>
  <c r="Z169" i="10" s="1"/>
  <c r="P185" i="6"/>
  <c r="C185" i="6"/>
  <c r="V191" i="6"/>
  <c r="T198" i="6"/>
  <c r="V215" i="6"/>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W169" i="6" s="1"/>
  <c r="X169" i="6" s="1"/>
  <c r="Y237" i="10"/>
  <c r="Z237" i="10" s="1"/>
  <c r="Y174" i="10"/>
  <c r="Z174" i="10" s="1"/>
  <c r="V195" i="6"/>
  <c r="Y192" i="10"/>
  <c r="Z192" i="10" s="1"/>
  <c r="V194" i="6"/>
  <c r="W237" i="10"/>
  <c r="X237" i="10" s="1"/>
  <c r="Y191" i="10"/>
  <c r="Z191" i="10" s="1"/>
  <c r="U257" i="6"/>
  <c r="W270" i="6" s="1"/>
  <c r="X270" i="6" s="1"/>
  <c r="U244" i="6"/>
  <c r="O250" i="6"/>
  <c r="AG236" i="8"/>
  <c r="AH236" i="8" s="1"/>
  <c r="W224" i="10"/>
  <c r="X224" i="10" s="1"/>
  <c r="Y188" i="10"/>
  <c r="Z188" i="10" s="1"/>
  <c r="H211" i="6"/>
  <c r="V182" i="6"/>
  <c r="U199" i="9"/>
  <c r="U230" i="6"/>
  <c r="AI209" i="8"/>
  <c r="AJ209" i="8" s="1"/>
  <c r="E211" i="6"/>
  <c r="AI188" i="8"/>
  <c r="AJ188" i="8" s="1"/>
  <c r="J198" i="6"/>
  <c r="Y191" i="9"/>
  <c r="Z191" i="9" s="1"/>
  <c r="AI249" i="8"/>
  <c r="AJ249" i="8" s="1"/>
  <c r="V255" i="6"/>
  <c r="Y268" i="6" s="1"/>
  <c r="Z268" i="6" s="1"/>
  <c r="U240" i="6"/>
  <c r="V223" i="6"/>
  <c r="Y242" i="7"/>
  <c r="Z242" i="7" s="1"/>
  <c r="U222" i="6"/>
  <c r="U176" i="6"/>
  <c r="J185" i="6"/>
  <c r="W220" i="10"/>
  <c r="X220" i="10" s="1"/>
  <c r="W187" i="10"/>
  <c r="X187" i="10" s="1"/>
  <c r="W255" i="7"/>
  <c r="X255" i="7" s="1"/>
  <c r="U236" i="6"/>
  <c r="T211" i="6"/>
  <c r="U164" i="6"/>
  <c r="W164" i="6" s="1"/>
  <c r="X164" i="6" s="1"/>
  <c r="V171" i="6"/>
  <c r="Y171" i="6" s="1"/>
  <c r="Z171" i="6" s="1"/>
  <c r="V207" i="6"/>
  <c r="V230" i="6"/>
  <c r="U205" i="6"/>
  <c r="U160" i="6"/>
  <c r="W160" i="6" s="1"/>
  <c r="X160" i="6" s="1"/>
  <c r="U188" i="6"/>
  <c r="L198" i="6"/>
  <c r="Y234" i="10"/>
  <c r="Z234" i="10" s="1"/>
  <c r="AG172" i="8"/>
  <c r="AH172" i="8" s="1"/>
  <c r="D211" i="6"/>
  <c r="W203" i="9"/>
  <c r="X203" i="9" s="1"/>
  <c r="Q211" i="6"/>
  <c r="AG262" i="8"/>
  <c r="AH262" i="8" s="1"/>
  <c r="V240" i="6"/>
  <c r="V178" i="6"/>
  <c r="V200" i="6"/>
  <c r="Y178" i="7"/>
  <c r="Z178" i="7" s="1"/>
  <c r="U201" i="6"/>
  <c r="G198" i="6"/>
  <c r="U182" i="6"/>
  <c r="K211" i="6"/>
  <c r="V218" i="6"/>
  <c r="C211" i="6"/>
  <c r="G211" i="6"/>
  <c r="U179" i="6"/>
  <c r="W189" i="9"/>
  <c r="X189" i="9" s="1"/>
  <c r="U207" i="6"/>
  <c r="U196" i="6"/>
  <c r="K198" i="6"/>
  <c r="U245" i="6"/>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V258" i="6"/>
  <c r="Y271" i="6" s="1"/>
  <c r="Z271"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U208" i="6"/>
  <c r="V174" i="6"/>
  <c r="U174" i="6"/>
  <c r="W193" i="7"/>
  <c r="X193" i="7" s="1"/>
  <c r="U167" i="6"/>
  <c r="W167" i="6" s="1"/>
  <c r="X167" i="6" s="1"/>
  <c r="Y179" i="7"/>
  <c r="Z179" i="7" s="1"/>
  <c r="V193" i="6"/>
  <c r="V197" i="6"/>
  <c r="V196" i="6"/>
  <c r="U186" i="6"/>
  <c r="V249" i="6"/>
  <c r="U246" i="6"/>
  <c r="U239" i="6"/>
  <c r="L237" i="6"/>
  <c r="V220" i="6"/>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Y272" i="6" s="1"/>
  <c r="Z272" i="6" s="1"/>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W269" i="6" s="1"/>
  <c r="X269" i="6" s="1"/>
  <c r="T263" i="6"/>
  <c r="U221" i="6"/>
  <c r="V256" i="6"/>
  <c r="Y269" i="6" s="1"/>
  <c r="Z269" i="6" s="1"/>
  <c r="C263" i="6"/>
  <c r="P237" i="6"/>
  <c r="Y223" i="7"/>
  <c r="Z223" i="7" s="1"/>
  <c r="V204" i="6"/>
  <c r="W170" i="10"/>
  <c r="X170" i="10" s="1"/>
  <c r="U193" i="6"/>
  <c r="Y175" i="7"/>
  <c r="Z175" i="7" s="1"/>
  <c r="Y183" i="7"/>
  <c r="Z183" i="7" s="1"/>
  <c r="U177" i="6"/>
  <c r="AD185" i="8"/>
  <c r="AI190" i="8"/>
  <c r="AJ190" i="8" s="1"/>
  <c r="W199" i="7"/>
  <c r="X199" i="7" s="1"/>
  <c r="U189" i="6"/>
  <c r="W237" i="9"/>
  <c r="X237" i="9" s="1"/>
  <c r="W224" i="9"/>
  <c r="X224" i="9" s="1"/>
  <c r="E263" i="6"/>
  <c r="U184" i="6"/>
  <c r="U203" i="6"/>
  <c r="AG191" i="8"/>
  <c r="AH191" i="8" s="1"/>
  <c r="L263" i="6"/>
  <c r="V210" i="6"/>
  <c r="Y247" i="10"/>
  <c r="Z247" i="10" s="1"/>
  <c r="V177" i="6"/>
  <c r="W204" i="9"/>
  <c r="X204" i="9" s="1"/>
  <c r="AG193" i="8"/>
  <c r="AH193" i="8" s="1"/>
  <c r="W207" i="10"/>
  <c r="X207" i="10" s="1"/>
  <c r="U253" i="6"/>
  <c r="W266" i="6" s="1"/>
  <c r="X266" i="6" s="1"/>
  <c r="F250" i="6"/>
  <c r="O237" i="6"/>
  <c r="AG242" i="8"/>
  <c r="AH242" i="8" s="1"/>
  <c r="W236" i="7"/>
  <c r="X236" i="7" s="1"/>
  <c r="C224" i="6"/>
  <c r="I211" i="6"/>
  <c r="V221" i="6"/>
  <c r="V212" i="6"/>
  <c r="Y225" i="6" s="1"/>
  <c r="U217" i="6"/>
  <c r="U213" i="6"/>
  <c r="V208" i="6"/>
  <c r="AG209" i="8"/>
  <c r="AH209" i="8" s="1"/>
  <c r="V184" i="6"/>
  <c r="AG257" i="8"/>
  <c r="AH257" i="8" s="1"/>
  <c r="Y208" i="7"/>
  <c r="Z208" i="7" s="1"/>
  <c r="Y160" i="7"/>
  <c r="Z160" i="7" s="1"/>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W204" i="10"/>
  <c r="X204" i="10" s="1"/>
  <c r="Y215" i="9"/>
  <c r="Z215" i="9" s="1"/>
  <c r="Y202" i="9"/>
  <c r="Z202" i="9" s="1"/>
  <c r="W233" i="9"/>
  <c r="X233" i="9" s="1"/>
  <c r="W220" i="9"/>
  <c r="X220" i="9" s="1"/>
  <c r="AG221" i="8"/>
  <c r="AH221" i="8" s="1"/>
  <c r="O185" i="6"/>
  <c r="G172" i="6"/>
  <c r="W184" i="10"/>
  <c r="X184" i="10" s="1"/>
  <c r="Y236" i="7"/>
  <c r="Z236" i="7" s="1"/>
  <c r="H250" i="6"/>
  <c r="W257" i="7"/>
  <c r="X257" i="7" s="1"/>
  <c r="U259" i="6"/>
  <c r="W272" i="6" s="1"/>
  <c r="X272" i="6" s="1"/>
  <c r="Y244" i="10"/>
  <c r="Z244" i="10" s="1"/>
  <c r="P224" i="6"/>
  <c r="Y209" i="9"/>
  <c r="Z209" i="9" s="1"/>
  <c r="L172" i="6"/>
  <c r="U183" i="6"/>
  <c r="Y177" i="7"/>
  <c r="Z177" i="7" s="1"/>
  <c r="W171" i="10"/>
  <c r="X171" i="10" s="1"/>
  <c r="W198" i="9"/>
  <c r="X198" i="9" s="1"/>
  <c r="W185" i="9"/>
  <c r="X185" i="9" s="1"/>
  <c r="AF198" i="8"/>
  <c r="AC200" i="9" a="1"/>
  <c r="AL200" i="9" s="1"/>
  <c r="W219" i="10"/>
  <c r="X219" i="10" s="1"/>
  <c r="W206" i="10"/>
  <c r="X206" i="10" s="1"/>
  <c r="AG208" i="8"/>
  <c r="AH208" i="8" s="1"/>
  <c r="AG195" i="8"/>
  <c r="AH195" i="8" s="1"/>
  <c r="W168" i="9"/>
  <c r="X168" i="9" s="1"/>
  <c r="W181" i="9"/>
  <c r="X181" i="9" s="1"/>
  <c r="Y191" i="7"/>
  <c r="Z191" i="7" s="1"/>
  <c r="M224" i="6"/>
  <c r="U247" i="6"/>
  <c r="U218" i="6"/>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AG226" i="8"/>
  <c r="AH226" i="8" s="1"/>
  <c r="U219" i="6"/>
  <c r="V176" i="6"/>
  <c r="Y175" i="10"/>
  <c r="Z175" i="10" s="1"/>
  <c r="V186" i="10"/>
  <c r="W207" i="7"/>
  <c r="X207" i="7" s="1"/>
  <c r="Y182" i="10"/>
  <c r="Z182" i="10" s="1"/>
  <c r="AD172" i="8"/>
  <c r="Y194" i="7"/>
  <c r="Z194" i="7" s="1"/>
  <c r="Y242" i="10"/>
  <c r="Z242" i="10" s="1"/>
  <c r="Y185" i="9"/>
  <c r="Z185" i="9" s="1"/>
  <c r="W219" i="9"/>
  <c r="X219" i="9" s="1"/>
  <c r="Y226" i="10"/>
  <c r="M172" i="6"/>
  <c r="AE198" i="8"/>
  <c r="U255" i="6"/>
  <c r="W268" i="6" s="1"/>
  <c r="X268" i="6" s="1"/>
  <c r="U254" i="6"/>
  <c r="W267" i="6" s="1"/>
  <c r="X267" i="6" s="1"/>
  <c r="P250" i="6"/>
  <c r="Y231" i="10"/>
  <c r="Z231" i="10" s="1"/>
  <c r="W230" i="10"/>
  <c r="X230" i="10" s="1"/>
  <c r="W240" i="10"/>
  <c r="X240" i="10" s="1"/>
  <c r="T237" i="6"/>
  <c r="U223" i="6"/>
  <c r="V214" i="6"/>
  <c r="W188" i="9"/>
  <c r="X188" i="9" s="1"/>
  <c r="W207" i="9"/>
  <c r="X207" i="9" s="1"/>
  <c r="W194" i="9"/>
  <c r="X194" i="9" s="1"/>
  <c r="W164" i="10"/>
  <c r="X164" i="10" s="1"/>
  <c r="W177" i="10"/>
  <c r="X177" i="10" s="1"/>
  <c r="W194" i="10"/>
  <c r="X194" i="10" s="1"/>
  <c r="W181" i="10"/>
  <c r="X181" i="10" s="1"/>
  <c r="Y241" i="7"/>
  <c r="Z241" i="7" s="1"/>
  <c r="Y227" i="10"/>
  <c r="Z227" i="10" s="1"/>
  <c r="V257" i="6"/>
  <c r="Y270" i="6" s="1"/>
  <c r="Z270" i="6" s="1"/>
  <c r="J250" i="6"/>
  <c r="S224" i="6"/>
  <c r="U212" i="6"/>
  <c r="U220" i="6"/>
  <c r="AD211" i="8"/>
  <c r="Y188" i="7"/>
  <c r="Z188" i="7" s="1"/>
  <c r="U166" i="6"/>
  <c r="W166" i="6" s="1"/>
  <c r="X166" i="6" s="1"/>
  <c r="Y190" i="9"/>
  <c r="Z190" i="9" s="1"/>
  <c r="V248" i="6"/>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66" i="6" s="1"/>
  <c r="Z266" i="6" s="1"/>
  <c r="W257" i="9"/>
  <c r="X257" i="9" s="1"/>
  <c r="U229" i="6"/>
  <c r="Y203" i="10"/>
  <c r="Z203" i="10" s="1"/>
  <c r="U216" i="6"/>
  <c r="E224" i="6"/>
  <c r="U198" i="7"/>
  <c r="P172" i="6"/>
  <c r="V167" i="6"/>
  <c r="Y167" i="6" s="1"/>
  <c r="Z167" i="6" s="1"/>
  <c r="W218" i="9"/>
  <c r="X218" i="9" s="1"/>
  <c r="W205" i="9"/>
  <c r="X205" i="9" s="1"/>
  <c r="AI213" i="8"/>
  <c r="AJ213" i="8" s="1"/>
  <c r="Y196" i="7"/>
  <c r="Z196" i="7" s="1"/>
  <c r="I172" i="6"/>
  <c r="W195" i="9"/>
  <c r="X195" i="9" s="1"/>
  <c r="W234" i="7"/>
  <c r="X234" i="7" s="1"/>
  <c r="W221" i="7"/>
  <c r="X221" i="7"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65" i="6" s="1"/>
  <c r="Z265" i="6" s="1"/>
  <c r="AD263" i="8"/>
  <c r="Y220" i="10"/>
  <c r="Z220" i="10" s="1"/>
  <c r="V237" i="7"/>
  <c r="Y225" i="7"/>
  <c r="Y238" i="7"/>
  <c r="AC226" i="9" a="1"/>
  <c r="W230" i="9"/>
  <c r="X230" i="9" s="1"/>
  <c r="Y236" i="9"/>
  <c r="Z236" i="9" s="1"/>
  <c r="Y223" i="9"/>
  <c r="Z223" i="9" s="1"/>
  <c r="AF224" i="8"/>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W236" i="10"/>
  <c r="X236" i="10" s="1"/>
  <c r="W223" i="10"/>
  <c r="X223" i="10" s="1"/>
  <c r="AC213" i="10" a="1"/>
  <c r="AI259" i="8"/>
  <c r="AJ259" i="8" s="1"/>
  <c r="AI246" i="8"/>
  <c r="AJ246" i="8" s="1"/>
  <c r="Y259" i="9"/>
  <c r="Z259" i="9" s="1"/>
  <c r="U243" i="6"/>
  <c r="N250" i="6"/>
  <c r="K250" i="6"/>
  <c r="V261" i="6"/>
  <c r="Y274" i="6" s="1"/>
  <c r="Z274" i="6" s="1"/>
  <c r="G263" i="6"/>
  <c r="Y260" i="9"/>
  <c r="Z260" i="9" s="1"/>
  <c r="Y240" i="10"/>
  <c r="Z240" i="10" s="1"/>
  <c r="L250" i="6"/>
  <c r="D237" i="6"/>
  <c r="Y256" i="7"/>
  <c r="Z256" i="7" s="1"/>
  <c r="Y243" i="7"/>
  <c r="Z243" i="7" s="1"/>
  <c r="Y252"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2" i="9"/>
  <c r="X252" i="9" s="1"/>
  <c r="AC239" i="9" a="1"/>
  <c r="W239" i="9"/>
  <c r="X239" i="9" s="1"/>
  <c r="W239" i="10"/>
  <c r="X239" i="10" s="1"/>
  <c r="U251" i="10"/>
  <c r="W264" i="10" s="1"/>
  <c r="X264" i="10" s="1"/>
  <c r="Y239" i="10"/>
  <c r="I250" i="6"/>
  <c r="Y247" i="7"/>
  <c r="Z247" i="7" s="1"/>
  <c r="W248" i="10"/>
  <c r="X248" i="10" s="1"/>
  <c r="AI252" i="8"/>
  <c r="AJ252" i="8" s="1"/>
  <c r="W260" i="7"/>
  <c r="X260" i="7" s="1"/>
  <c r="Y229" i="10"/>
  <c r="Z229" i="10" s="1"/>
  <c r="Y216" i="10"/>
  <c r="Z216" i="10" s="1"/>
  <c r="Y243" i="9"/>
  <c r="Z243" i="9" s="1"/>
  <c r="D250" i="6"/>
  <c r="AC225" i="7" a="1"/>
  <c r="W242" i="7"/>
  <c r="X242" i="7" s="1"/>
  <c r="U237" i="7"/>
  <c r="W229" i="7"/>
  <c r="X229" i="7" s="1"/>
  <c r="Y245" i="10"/>
  <c r="Z245" i="10" s="1"/>
  <c r="V205" i="6"/>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V199" i="10"/>
  <c r="Y187" i="10"/>
  <c r="Y149" i="10"/>
  <c r="Z149" i="10" s="1"/>
  <c r="Y162" i="10"/>
  <c r="Z162" i="10" s="1"/>
  <c r="V250" i="7"/>
  <c r="Y252" i="7"/>
  <c r="Y239" i="7"/>
  <c r="Z239" i="7" s="1"/>
  <c r="Y257" i="7"/>
  <c r="Z257" i="7" s="1"/>
  <c r="Y255" i="9"/>
  <c r="Z255" i="9" s="1"/>
  <c r="Y242" i="9"/>
  <c r="V225" i="10"/>
  <c r="Y214" i="10"/>
  <c r="Z214" i="10" s="1"/>
  <c r="K263" i="6"/>
  <c r="AG229" i="8"/>
  <c r="AH229" i="8" s="1"/>
  <c r="AE237" i="8"/>
  <c r="V229" i="6"/>
  <c r="AI236" i="8"/>
  <c r="AJ236" i="8" s="1"/>
  <c r="AI223" i="8"/>
  <c r="AJ223" i="8" s="1"/>
  <c r="AI231" i="8"/>
  <c r="AJ231" i="8" s="1"/>
  <c r="W228" i="7"/>
  <c r="X228" i="7" s="1"/>
  <c r="W215" i="7"/>
  <c r="X215" i="7" s="1"/>
  <c r="Y224" i="10"/>
  <c r="Z224" i="10" s="1"/>
  <c r="Y211" i="10"/>
  <c r="Z211" i="10" s="1"/>
  <c r="V199" i="6"/>
  <c r="Y222" i="9"/>
  <c r="Z222" i="9" s="1"/>
  <c r="AG232" i="8"/>
  <c r="AH232" i="8" s="1"/>
  <c r="AG219" i="8"/>
  <c r="AH219" i="8" s="1"/>
  <c r="W235" i="7"/>
  <c r="X235" i="7" s="1"/>
  <c r="W222" i="7"/>
  <c r="X222" i="7" s="1"/>
  <c r="W227" i="7"/>
  <c r="X227" i="7" s="1"/>
  <c r="W214" i="7"/>
  <c r="X214" i="7" s="1"/>
  <c r="AC187" i="10" a="1"/>
  <c r="Y217" i="9"/>
  <c r="Z217" i="9" s="1"/>
  <c r="Y204" i="9"/>
  <c r="Z204" i="9" s="1"/>
  <c r="V201" i="6"/>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W277" i="9" s="1"/>
  <c r="X277" i="9" s="1"/>
  <c r="U238" i="6"/>
  <c r="W258" i="7"/>
  <c r="X258" i="7"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AD250" i="8"/>
  <c r="Y253" i="7"/>
  <c r="Z253" i="7" s="1"/>
  <c r="R263" i="6"/>
  <c r="U258" i="6"/>
  <c r="W271" i="6" s="1"/>
  <c r="X271" i="6" s="1"/>
  <c r="AG256" i="8"/>
  <c r="AH256" i="8" s="1"/>
  <c r="R250" i="6"/>
  <c r="W242" i="10"/>
  <c r="X242" i="10" s="1"/>
  <c r="AE250" i="8"/>
  <c r="AG238" i="8"/>
  <c r="AM238" i="8" a="1"/>
  <c r="U250" i="7"/>
  <c r="W238" i="7"/>
  <c r="X238" i="7" s="1"/>
  <c r="AC238" i="7" a="1"/>
  <c r="V247" i="6"/>
  <c r="J224" i="6"/>
  <c r="U215" i="6"/>
  <c r="V238" i="9"/>
  <c r="H224" i="6"/>
  <c r="Y213" i="9"/>
  <c r="V212" i="9"/>
  <c r="Y200" i="9"/>
  <c r="U199" i="6"/>
  <c r="U211" i="7"/>
  <c r="W200" i="7"/>
  <c r="X200" i="7" s="1"/>
  <c r="U212" i="9"/>
  <c r="W176" i="10"/>
  <c r="X176" i="10" s="1"/>
  <c r="W163" i="10"/>
  <c r="X163" i="10" s="1"/>
  <c r="N172" i="6"/>
  <c r="V161" i="6"/>
  <c r="Y161" i="6" s="1"/>
  <c r="Z161" i="6" s="1"/>
  <c r="AI169" i="8"/>
  <c r="AJ169" i="8" s="1"/>
  <c r="AI182" i="8"/>
  <c r="AJ182" i="8" s="1"/>
  <c r="W253" i="7"/>
  <c r="X253" i="7" s="1"/>
  <c r="W240" i="7"/>
  <c r="X240" i="7" s="1"/>
  <c r="S263" i="6"/>
  <c r="J263" i="6"/>
  <c r="Q250" i="6"/>
  <c r="W262" i="7"/>
  <c r="X262" i="7" s="1"/>
  <c r="U260" i="6"/>
  <c r="W273" i="6" s="1"/>
  <c r="X273" i="6" s="1"/>
  <c r="Y233" i="10"/>
  <c r="Z233" i="10" s="1"/>
  <c r="V242" i="6"/>
  <c r="Q263" i="6"/>
  <c r="E250" i="6"/>
  <c r="AE263" i="8"/>
  <c r="AG276" i="8" s="1"/>
  <c r="AH276" i="8" s="1"/>
  <c r="U248" i="6"/>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18" i="10"/>
  <c r="X218" i="10" s="1"/>
  <c r="W205" i="10"/>
  <c r="X205" i="10" s="1"/>
  <c r="AC212" i="7" a="1"/>
  <c r="U224" i="7"/>
  <c r="W225" i="7"/>
  <c r="X225" i="7" s="1"/>
  <c r="W212" i="7"/>
  <c r="X212" i="7" s="1"/>
  <c r="N224" i="6"/>
  <c r="Y186" i="7"/>
  <c r="V198" i="7"/>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AF250" i="8"/>
  <c r="AI251" i="8"/>
  <c r="AK251" i="8" s="1"/>
  <c r="AI238" i="8"/>
  <c r="AK238" i="8" s="1"/>
  <c r="AG254" i="8"/>
  <c r="AH254" i="8" s="1"/>
  <c r="AG241" i="8"/>
  <c r="AH241" i="8" s="1"/>
  <c r="W254" i="7"/>
  <c r="X254" i="7" s="1"/>
  <c r="W241" i="7"/>
  <c r="X241" i="7" s="1"/>
  <c r="F263" i="6"/>
  <c r="W251" i="7"/>
  <c r="X251" i="7" s="1"/>
  <c r="U263" i="7"/>
  <c r="W276" i="7" s="1"/>
  <c r="X276" i="7" s="1"/>
  <c r="C250" i="6"/>
  <c r="AM225" i="8" a="1"/>
  <c r="V246" i="6"/>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R185" i="6"/>
  <c r="V162" i="6"/>
  <c r="Y162" i="6" s="1"/>
  <c r="Z162" i="6" s="1"/>
  <c r="D172" i="6"/>
  <c r="AG186" i="8"/>
  <c r="AA266" i="9" l="1"/>
  <c r="AA271" i="7"/>
  <c r="AA272" i="7" s="1"/>
  <c r="Z251" i="7"/>
  <c r="W248" i="6"/>
  <c r="X248" i="6" s="1"/>
  <c r="AA134" i="6"/>
  <c r="AA135" i="6" s="1"/>
  <c r="AA136" i="6" s="1"/>
  <c r="AA137" i="6" s="1"/>
  <c r="AA138" i="6" s="1"/>
  <c r="AA139" i="6" s="1"/>
  <c r="AA140" i="6" s="1"/>
  <c r="AA141" i="6" s="1"/>
  <c r="AA142" i="6" s="1"/>
  <c r="AA143" i="6" s="1"/>
  <c r="AA144" i="6" s="1"/>
  <c r="AA145" i="6" s="1"/>
  <c r="AI224" i="8"/>
  <c r="AK224" i="8" s="1"/>
  <c r="W191" i="6"/>
  <c r="X191" i="6" s="1"/>
  <c r="AA267" i="9"/>
  <c r="AA268" i="9" s="1"/>
  <c r="AA269" i="9" s="1"/>
  <c r="AA270" i="9" s="1"/>
  <c r="AA271" i="9" s="1"/>
  <c r="AA272" i="9" s="1"/>
  <c r="AA273" i="9" s="1"/>
  <c r="AA68" i="6"/>
  <c r="Z108" i="6"/>
  <c r="Y246" i="6"/>
  <c r="Z246" i="6" s="1"/>
  <c r="AA70" i="6"/>
  <c r="AA71" i="6" s="1"/>
  <c r="AA72" i="6" s="1"/>
  <c r="AA73" i="6" s="1"/>
  <c r="AA74" i="6" s="1"/>
  <c r="AA75" i="6" s="1"/>
  <c r="AA76" i="6" s="1"/>
  <c r="AA77" i="6" s="1"/>
  <c r="AA78" i="6" s="1"/>
  <c r="AA79" i="6" s="1"/>
  <c r="AA80" i="6" s="1"/>
  <c r="Z69" i="6"/>
  <c r="W201" i="6"/>
  <c r="X201" i="6" s="1"/>
  <c r="AA109" i="6"/>
  <c r="AA110" i="6" s="1"/>
  <c r="AA111" i="6" s="1"/>
  <c r="AA112" i="6" s="1"/>
  <c r="AA113" i="6" s="1"/>
  <c r="AA114" i="6" s="1"/>
  <c r="AA115" i="6" s="1"/>
  <c r="AA116" i="6" s="1"/>
  <c r="AA117" i="6" s="1"/>
  <c r="AA118" i="6" s="1"/>
  <c r="AA119" i="6" s="1"/>
  <c r="Y233" i="6"/>
  <c r="Z233" i="6" s="1"/>
  <c r="W205" i="6"/>
  <c r="X205" i="6" s="1"/>
  <c r="AA43" i="6"/>
  <c r="AA44" i="6" s="1"/>
  <c r="AA45" i="6" s="1"/>
  <c r="AA46" i="6" s="1"/>
  <c r="AA47" i="6" s="1"/>
  <c r="AA48" i="6" s="1"/>
  <c r="AA49" i="6" s="1"/>
  <c r="AA50" i="6" s="1"/>
  <c r="AA51" i="6" s="1"/>
  <c r="AA52" i="6" s="1"/>
  <c r="AA53" i="6" s="1"/>
  <c r="AA54" i="6" s="1"/>
  <c r="AA30" i="6"/>
  <c r="AA31" i="6" s="1"/>
  <c r="AA32" i="6" s="1"/>
  <c r="AA33" i="6" s="1"/>
  <c r="AA34" i="6" s="1"/>
  <c r="AA35" i="6" s="1"/>
  <c r="AA36" i="6" s="1"/>
  <c r="AA37" i="6" s="1"/>
  <c r="AA38" i="6" s="1"/>
  <c r="AA39" i="6" s="1"/>
  <c r="AA40" i="6" s="1"/>
  <c r="AA41" i="6" s="1"/>
  <c r="V185" i="6"/>
  <c r="Y247" i="6"/>
  <c r="Z247" i="6" s="1"/>
  <c r="Y229" i="6"/>
  <c r="Z229" i="6" s="1"/>
  <c r="W258" i="6"/>
  <c r="X258" i="6" s="1"/>
  <c r="W226" i="6"/>
  <c r="X226" i="6" s="1"/>
  <c r="W182" i="6"/>
  <c r="X182" i="6" s="1"/>
  <c r="W257" i="6"/>
  <c r="X257" i="6" s="1"/>
  <c r="Y188" i="6"/>
  <c r="Z188" i="6" s="1"/>
  <c r="AA17" i="6"/>
  <c r="AA18" i="6" s="1"/>
  <c r="AA19" i="6" s="1"/>
  <c r="AA20" i="6" s="1"/>
  <c r="AA21" i="6" s="1"/>
  <c r="AA22" i="6" s="1"/>
  <c r="AA23" i="6" s="1"/>
  <c r="AA24" i="6" s="1"/>
  <c r="AA25" i="6" s="1"/>
  <c r="AA26" i="6" s="1"/>
  <c r="AA27" i="6" s="1"/>
  <c r="AA28" i="6" s="1"/>
  <c r="Y201" i="6"/>
  <c r="Z201" i="6" s="1"/>
  <c r="Y205" i="6"/>
  <c r="Z205" i="6" s="1"/>
  <c r="W207" i="6"/>
  <c r="X207" i="6" s="1"/>
  <c r="W212" i="9"/>
  <c r="X212" i="9" s="1"/>
  <c r="AA95" i="6"/>
  <c r="AA96" i="6" s="1"/>
  <c r="AA97" i="6" s="1"/>
  <c r="AA98" i="6" s="1"/>
  <c r="AA99" i="6" s="1"/>
  <c r="AA100" i="6" s="1"/>
  <c r="AA101" i="6" s="1"/>
  <c r="AA102" i="6" s="1"/>
  <c r="AA103" i="6" s="1"/>
  <c r="AA104" i="6" s="1"/>
  <c r="AA105" i="6" s="1"/>
  <c r="AA106" i="6" s="1"/>
  <c r="Y252" i="6"/>
  <c r="Z252" i="6" s="1"/>
  <c r="W262" i="6"/>
  <c r="X262" i="6" s="1"/>
  <c r="Z56" i="6"/>
  <c r="AA56" i="6"/>
  <c r="AA57" i="6" s="1"/>
  <c r="AA58" i="6" s="1"/>
  <c r="AA59" i="6" s="1"/>
  <c r="AA60" i="6" s="1"/>
  <c r="AA61" i="6" s="1"/>
  <c r="AA62" i="6" s="1"/>
  <c r="AA63" i="6" s="1"/>
  <c r="AA64" i="6" s="1"/>
  <c r="AA65" i="6" s="1"/>
  <c r="AA66" i="6" s="1"/>
  <c r="AA67" i="6" s="1"/>
  <c r="W55" i="6"/>
  <c r="X55" i="6" s="1"/>
  <c r="Y55" i="6"/>
  <c r="X109" i="6"/>
  <c r="W120" i="6"/>
  <c r="X120" i="6" s="1"/>
  <c r="X30" i="6"/>
  <c r="W42" i="6"/>
  <c r="X42" i="6" s="1"/>
  <c r="X122" i="6"/>
  <c r="W133" i="6"/>
  <c r="X133" i="6" s="1"/>
  <c r="Y146" i="6"/>
  <c r="W245" i="6"/>
  <c r="X245" i="6" s="1"/>
  <c r="AA121" i="6"/>
  <c r="AA122" i="6" s="1"/>
  <c r="AA123" i="6" s="1"/>
  <c r="AA124" i="6" s="1"/>
  <c r="AA125" i="6" s="1"/>
  <c r="AA126" i="6" s="1"/>
  <c r="AA127" i="6" s="1"/>
  <c r="AA128" i="6" s="1"/>
  <c r="AA129" i="6" s="1"/>
  <c r="AA130" i="6" s="1"/>
  <c r="AA131" i="6" s="1"/>
  <c r="AA132" i="6" s="1"/>
  <c r="Y133" i="6"/>
  <c r="Z121" i="6"/>
  <c r="W81" i="6"/>
  <c r="X81" i="6" s="1"/>
  <c r="X69" i="6"/>
  <c r="W251" i="9"/>
  <c r="X251" i="9" s="1"/>
  <c r="Y107" i="6"/>
  <c r="W94" i="6"/>
  <c r="X94" i="6" s="1"/>
  <c r="AA147" i="6"/>
  <c r="AA148" i="6" s="1"/>
  <c r="AA149" i="6" s="1"/>
  <c r="AA150" i="6" s="1"/>
  <c r="AA151" i="6" s="1"/>
  <c r="AA152" i="6" s="1"/>
  <c r="AA153" i="6" s="1"/>
  <c r="AA154" i="6" s="1"/>
  <c r="AA155" i="6" s="1"/>
  <c r="AA156" i="6" s="1"/>
  <c r="AA157" i="6" s="1"/>
  <c r="AA158" i="6" s="1"/>
  <c r="Y159" i="6"/>
  <c r="Z147" i="6"/>
  <c r="Y120" i="6"/>
  <c r="W159" i="6"/>
  <c r="X159" i="6" s="1"/>
  <c r="X147" i="6"/>
  <c r="Z82" i="6"/>
  <c r="Y94" i="6"/>
  <c r="AA82" i="6"/>
  <c r="AA83" i="6" s="1"/>
  <c r="AA84" i="6" s="1"/>
  <c r="AA85" i="6" s="1"/>
  <c r="AA86" i="6" s="1"/>
  <c r="AA87" i="6" s="1"/>
  <c r="AA88" i="6" s="1"/>
  <c r="AA89" i="6" s="1"/>
  <c r="AA90" i="6" s="1"/>
  <c r="AA91" i="6" s="1"/>
  <c r="AA92" i="6" s="1"/>
  <c r="AA93" i="6" s="1"/>
  <c r="Y42" i="6"/>
  <c r="Y244" i="6"/>
  <c r="Z244" i="6" s="1"/>
  <c r="AD135" i="6"/>
  <c r="AD136" i="6" s="1"/>
  <c r="AC135" i="6"/>
  <c r="AC136" i="6" s="1"/>
  <c r="AH135" i="6"/>
  <c r="AH136" i="6" s="1"/>
  <c r="AI134" i="6"/>
  <c r="AF134" i="6"/>
  <c r="AF135" i="6"/>
  <c r="AF136" i="6" s="1"/>
  <c r="AH134" i="6"/>
  <c r="AK134" i="6"/>
  <c r="AM135" i="6"/>
  <c r="AM136" i="6" s="1"/>
  <c r="AI135" i="6"/>
  <c r="AI136" i="6" s="1"/>
  <c r="AJ134" i="6"/>
  <c r="AL134" i="6"/>
  <c r="AC134" i="6"/>
  <c r="AD134" i="6"/>
  <c r="AM134" i="6"/>
  <c r="AG135" i="6"/>
  <c r="AG136" i="6" s="1"/>
  <c r="AG134" i="6"/>
  <c r="AE134" i="6"/>
  <c r="AN134" i="6"/>
  <c r="AK135" i="6"/>
  <c r="AK136" i="6" s="1"/>
  <c r="AN135" i="6"/>
  <c r="AN136" i="6" s="1"/>
  <c r="AJ135" i="6"/>
  <c r="AJ136" i="6" s="1"/>
  <c r="AE135" i="6"/>
  <c r="AE136" i="6" s="1"/>
  <c r="AL135" i="6"/>
  <c r="AL136" i="6" s="1"/>
  <c r="Y81" i="6"/>
  <c r="AE148" i="6"/>
  <c r="AE149" i="6" s="1"/>
  <c r="AL147" i="6"/>
  <c r="AC147" i="6"/>
  <c r="AI148" i="6"/>
  <c r="AI149" i="6" s="1"/>
  <c r="AH148" i="6"/>
  <c r="AH149" i="6" s="1"/>
  <c r="AK147" i="6"/>
  <c r="AD148" i="6"/>
  <c r="AD149" i="6" s="1"/>
  <c r="AN148" i="6"/>
  <c r="AN149" i="6" s="1"/>
  <c r="AN147" i="6"/>
  <c r="AM148" i="6"/>
  <c r="AM149" i="6" s="1"/>
  <c r="AD147" i="6"/>
  <c r="AM147" i="6"/>
  <c r="AH147" i="6"/>
  <c r="AG147" i="6"/>
  <c r="AJ147" i="6"/>
  <c r="AG148" i="6"/>
  <c r="AG149" i="6" s="1"/>
  <c r="AJ148" i="6"/>
  <c r="AJ149" i="6" s="1"/>
  <c r="AL148" i="6"/>
  <c r="AL149" i="6" s="1"/>
  <c r="AI147" i="6"/>
  <c r="AE147" i="6"/>
  <c r="AF147" i="6"/>
  <c r="AC148" i="6"/>
  <c r="AC149" i="6" s="1"/>
  <c r="AF148" i="6"/>
  <c r="AF149" i="6" s="1"/>
  <c r="AK148" i="6"/>
  <c r="AK149" i="6" s="1"/>
  <c r="Y29" i="6"/>
  <c r="Y240" i="6"/>
  <c r="Z240" i="6" s="1"/>
  <c r="W107" i="6"/>
  <c r="X107" i="6" s="1"/>
  <c r="X95" i="6"/>
  <c r="X134" i="6"/>
  <c r="W146" i="6"/>
  <c r="X146" i="6" s="1"/>
  <c r="W29" i="6"/>
  <c r="X29" i="6" s="1"/>
  <c r="Y253" i="6"/>
  <c r="Z253" i="6" s="1"/>
  <c r="Y227" i="6"/>
  <c r="Z227" i="6" s="1"/>
  <c r="Y241" i="6"/>
  <c r="Z241" i="6" s="1"/>
  <c r="Y245" i="6"/>
  <c r="Z245" i="6" s="1"/>
  <c r="Y212" i="9"/>
  <c r="AA212" i="9" s="1"/>
  <c r="AK239" i="8"/>
  <c r="AK240" i="8" s="1"/>
  <c r="AK241" i="8" s="1"/>
  <c r="AK242" i="8" s="1"/>
  <c r="AK243" i="8" s="1"/>
  <c r="AK244" i="8" s="1"/>
  <c r="AK245" i="8" s="1"/>
  <c r="AK246" i="8" s="1"/>
  <c r="AK247" i="8" s="1"/>
  <c r="AK248" i="8" s="1"/>
  <c r="AK249" i="8" s="1"/>
  <c r="W251" i="6"/>
  <c r="X251" i="6" s="1"/>
  <c r="AK226" i="8"/>
  <c r="AK227" i="8" s="1"/>
  <c r="AK228" i="8" s="1"/>
  <c r="AK229" i="8" s="1"/>
  <c r="AK230" i="8" s="1"/>
  <c r="AK231" i="8" s="1"/>
  <c r="AK232" i="8" s="1"/>
  <c r="AK233" i="8" s="1"/>
  <c r="AK234" i="8" s="1"/>
  <c r="AK235" i="8" s="1"/>
  <c r="AK236" i="8" s="1"/>
  <c r="W240" i="6"/>
  <c r="X240" i="6" s="1"/>
  <c r="Y199" i="6"/>
  <c r="Z199" i="6" s="1"/>
  <c r="W247" i="6"/>
  <c r="X247" i="6" s="1"/>
  <c r="W239" i="6"/>
  <c r="X239" i="6" s="1"/>
  <c r="Y223" i="6"/>
  <c r="Z223" i="6" s="1"/>
  <c r="W190" i="6"/>
  <c r="X190" i="6" s="1"/>
  <c r="Y249" i="6"/>
  <c r="Z249" i="6" s="1"/>
  <c r="W225" i="10"/>
  <c r="X225" i="10" s="1"/>
  <c r="Y228" i="6"/>
  <c r="Z228" i="6" s="1"/>
  <c r="AA160" i="7"/>
  <c r="AA161" i="7" s="1"/>
  <c r="AA162" i="7" s="1"/>
  <c r="AA163" i="7" s="1"/>
  <c r="AA164" i="7" s="1"/>
  <c r="AA165" i="7" s="1"/>
  <c r="AA166" i="7" s="1"/>
  <c r="AA167" i="7" s="1"/>
  <c r="AA168" i="7" s="1"/>
  <c r="AA169" i="7" s="1"/>
  <c r="AA170" i="7" s="1"/>
  <c r="AA171" i="7" s="1"/>
  <c r="Y204" i="6"/>
  <c r="Z204" i="6" s="1"/>
  <c r="Y258" i="6"/>
  <c r="Z258" i="6" s="1"/>
  <c r="Y231" i="6"/>
  <c r="Z231" i="6" s="1"/>
  <c r="W249" i="6"/>
  <c r="X249" i="6" s="1"/>
  <c r="W232" i="6"/>
  <c r="X232" i="6" s="1"/>
  <c r="AH174" i="10"/>
  <c r="AJ175" i="10"/>
  <c r="AJ176" i="10" s="1"/>
  <c r="AL174" i="10"/>
  <c r="W243" i="6"/>
  <c r="X243" i="6" s="1"/>
  <c r="AC175" i="10"/>
  <c r="AC176" i="10" s="1"/>
  <c r="AG174" i="10"/>
  <c r="W233" i="6"/>
  <c r="X233" i="6" s="1"/>
  <c r="W193" i="6"/>
  <c r="X193" i="6" s="1"/>
  <c r="Y262" i="6"/>
  <c r="Z262" i="6" s="1"/>
  <c r="AF175" i="10"/>
  <c r="AF176" i="10" s="1"/>
  <c r="Y251" i="6"/>
  <c r="Z251" i="6" s="1"/>
  <c r="Y177" i="6"/>
  <c r="Z177" i="6" s="1"/>
  <c r="W234" i="6"/>
  <c r="X234" i="6" s="1"/>
  <c r="AK200" i="8"/>
  <c r="AK201" i="8" s="1"/>
  <c r="AK202" i="8" s="1"/>
  <c r="AK203" i="8" s="1"/>
  <c r="AK204" i="8" s="1"/>
  <c r="AK205" i="8" s="1"/>
  <c r="AK206" i="8" s="1"/>
  <c r="AK207" i="8" s="1"/>
  <c r="AK208" i="8" s="1"/>
  <c r="AK209" i="8" s="1"/>
  <c r="AK210" i="8" s="1"/>
  <c r="Y198" i="7"/>
  <c r="AA198" i="7" s="1"/>
  <c r="W246" i="6"/>
  <c r="X246" i="6" s="1"/>
  <c r="Y186" i="6"/>
  <c r="AA186" i="6" s="1"/>
  <c r="Y172" i="7"/>
  <c r="Z172" i="7" s="1"/>
  <c r="Y184" i="6"/>
  <c r="Z184" i="6" s="1"/>
  <c r="Y236" i="6"/>
  <c r="Z236" i="6" s="1"/>
  <c r="W255" i="6"/>
  <c r="X255" i="6" s="1"/>
  <c r="Y226" i="6"/>
  <c r="Z226" i="6" s="1"/>
  <c r="Y199" i="10"/>
  <c r="Z199" i="10" s="1"/>
  <c r="Y187" i="6"/>
  <c r="Z187" i="6" s="1"/>
  <c r="W194" i="6"/>
  <c r="X194" i="6" s="1"/>
  <c r="Y193" i="6"/>
  <c r="Z193" i="6" s="1"/>
  <c r="Y257" i="6"/>
  <c r="Z257" i="6" s="1"/>
  <c r="Y230" i="6"/>
  <c r="Z230" i="6" s="1"/>
  <c r="Y234" i="6"/>
  <c r="Z234" i="6" s="1"/>
  <c r="W244" i="6"/>
  <c r="X244" i="6" s="1"/>
  <c r="W254" i="6"/>
  <c r="X254" i="6" s="1"/>
  <c r="AM201" i="9"/>
  <c r="AM202" i="9" s="1"/>
  <c r="AI175" i="10"/>
  <c r="AI176" i="10" s="1"/>
  <c r="AM174" i="10"/>
  <c r="W231" i="6"/>
  <c r="X231" i="6" s="1"/>
  <c r="Y208" i="6"/>
  <c r="Z208" i="6" s="1"/>
  <c r="Y216" i="6"/>
  <c r="Z216" i="6" s="1"/>
  <c r="W195" i="6"/>
  <c r="X195" i="6" s="1"/>
  <c r="W188" i="6"/>
  <c r="X188" i="6" s="1"/>
  <c r="W200" i="6"/>
  <c r="X200" i="6" s="1"/>
  <c r="W180" i="6"/>
  <c r="X180" i="6" s="1"/>
  <c r="W184" i="6"/>
  <c r="X184" i="6" s="1"/>
  <c r="Y197" i="6"/>
  <c r="Z197" i="6" s="1"/>
  <c r="W235" i="6"/>
  <c r="X235" i="6" s="1"/>
  <c r="W178" i="6"/>
  <c r="X178" i="6" s="1"/>
  <c r="AI211" i="8"/>
  <c r="AJ211" i="8" s="1"/>
  <c r="Y248" i="6"/>
  <c r="Z248" i="6"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W204" i="6"/>
  <c r="X204" i="6" s="1"/>
  <c r="Y202" i="6"/>
  <c r="Z202" i="6" s="1"/>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A212" i="10" s="1"/>
  <c r="AI187" i="9"/>
  <c r="AG211" i="8"/>
  <c r="AH211" i="8" s="1"/>
  <c r="W218" i="6"/>
  <c r="X218" i="6" s="1"/>
  <c r="W225" i="9"/>
  <c r="X225" i="9" s="1"/>
  <c r="W263" i="7"/>
  <c r="X263" i="7" s="1"/>
  <c r="AN187" i="9"/>
  <c r="W183" i="6"/>
  <c r="X183" i="6" s="1"/>
  <c r="Y185" i="7"/>
  <c r="AA185" i="7" s="1"/>
  <c r="Y213" i="6"/>
  <c r="Z213" i="6" s="1"/>
  <c r="AH187" i="9"/>
  <c r="AC187" i="9"/>
  <c r="AI237" i="8"/>
  <c r="AJ237" i="8" s="1"/>
  <c r="AG201" i="9"/>
  <c r="AG202" i="9" s="1"/>
  <c r="W199" i="10"/>
  <c r="X199" i="10" s="1"/>
  <c r="W219" i="6"/>
  <c r="X219" i="6" s="1"/>
  <c r="AE187" i="9"/>
  <c r="AH188" i="9"/>
  <c r="AH189" i="9" s="1"/>
  <c r="AH201" i="9"/>
  <c r="AH202" i="9" s="1"/>
  <c r="AC186" i="6" a="1"/>
  <c r="AH187" i="6" s="1"/>
  <c r="AH188" i="6" s="1"/>
  <c r="V198" i="6"/>
  <c r="W223" i="6"/>
  <c r="X223" i="6" s="1"/>
  <c r="AK252" i="8"/>
  <c r="AK253" i="8" s="1"/>
  <c r="AK254" i="8" s="1"/>
  <c r="AK255" i="8" s="1"/>
  <c r="AK256" i="8" s="1"/>
  <c r="AK257" i="8" s="1"/>
  <c r="AK258" i="8" s="1"/>
  <c r="AK259"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Z225" i="6"/>
  <c r="W177" i="6"/>
  <c r="X177" i="6" s="1"/>
  <c r="AG188" i="9"/>
  <c r="AG189" i="9" s="1"/>
  <c r="AI188" i="9"/>
  <c r="AI189" i="9" s="1"/>
  <c r="AK213" i="8"/>
  <c r="AK214" i="8" s="1"/>
  <c r="AK215" i="8" s="1"/>
  <c r="AK216" i="8" s="1"/>
  <c r="AK217" i="8" s="1"/>
  <c r="AK218" i="8" s="1"/>
  <c r="AK219" i="8" s="1"/>
  <c r="AK220" i="8" s="1"/>
  <c r="AK221" i="8" s="1"/>
  <c r="AK222" i="8" s="1"/>
  <c r="AK223" i="8" s="1"/>
  <c r="W252" i="6"/>
  <c r="X252" i="6" s="1"/>
  <c r="AN188" i="9"/>
  <c r="AN189" i="9" s="1"/>
  <c r="AD188" i="9"/>
  <c r="AD189" i="9" s="1"/>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W276" i="6" s="1"/>
  <c r="X276" i="6" s="1"/>
  <c r="AG263" i="8"/>
  <c r="AH263" i="8" s="1"/>
  <c r="V211" i="6"/>
  <c r="AM187" i="9"/>
  <c r="AI200" i="9"/>
  <c r="Y250" i="7"/>
  <c r="Z250" i="7" s="1"/>
  <c r="Y210" i="6"/>
  <c r="Z210" i="6" s="1"/>
  <c r="Y209" i="6"/>
  <c r="Z209" i="6" s="1"/>
  <c r="Y206" i="6"/>
  <c r="Z206" i="6" s="1"/>
  <c r="AM200" i="9"/>
  <c r="AF200" i="9"/>
  <c r="AN200" i="9"/>
  <c r="AL201" i="9"/>
  <c r="AL202" i="9" s="1"/>
  <c r="AD200" i="9"/>
  <c r="AE200" i="9"/>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AK200" i="9"/>
  <c r="AE201" i="9"/>
  <c r="AE202" i="9" s="1"/>
  <c r="V250" i="6"/>
  <c r="W236" i="6"/>
  <c r="X236" i="6" s="1"/>
  <c r="Y211" i="7"/>
  <c r="AA211" i="7" s="1"/>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60" i="6"/>
  <c r="AG185" i="8"/>
  <c r="AH185" i="8" s="1"/>
  <c r="AG198" i="8"/>
  <c r="AH198" i="8" s="1"/>
  <c r="W212" i="10"/>
  <c r="X212" i="10" s="1"/>
  <c r="W172" i="7"/>
  <c r="X172" i="7" s="1"/>
  <c r="X160" i="7"/>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Y259" i="6"/>
  <c r="Z259" i="6" s="1"/>
  <c r="Y186" i="9"/>
  <c r="Z252" i="9"/>
  <c r="AA252" i="9"/>
  <c r="AA253" i="9" s="1"/>
  <c r="AA254" i="9" s="1"/>
  <c r="AA255" i="9" s="1"/>
  <c r="AA256" i="9" s="1"/>
  <c r="AA257" i="9" s="1"/>
  <c r="AA258" i="9" s="1"/>
  <c r="AA259" i="9" s="1"/>
  <c r="AA260" i="9" s="1"/>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Y251" i="9"/>
  <c r="AG250" i="8"/>
  <c r="AH250" i="8" s="1"/>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AJ224" i="8" l="1"/>
  <c r="Y198" i="6"/>
  <c r="Y185" i="6"/>
  <c r="AA185" i="6" s="1"/>
  <c r="Z212" i="9"/>
  <c r="AA94" i="6"/>
  <c r="Z94" i="6"/>
  <c r="AA29" i="6"/>
  <c r="Z29" i="6"/>
  <c r="AA81" i="6"/>
  <c r="Z81" i="6"/>
  <c r="Z159" i="6"/>
  <c r="AA159" i="6"/>
  <c r="Z133" i="6"/>
  <c r="AA133" i="6"/>
  <c r="AA120" i="6"/>
  <c r="Z120" i="6"/>
  <c r="AA42" i="6"/>
  <c r="Z42" i="6"/>
  <c r="Z146" i="6"/>
  <c r="AA146" i="6"/>
  <c r="Z107" i="6"/>
  <c r="AA107" i="6"/>
  <c r="AA55" i="6"/>
  <c r="Z55" i="6"/>
  <c r="AA224" i="7"/>
  <c r="AA199" i="6"/>
  <c r="AA200" i="6" s="1"/>
  <c r="AA201" i="6" s="1"/>
  <c r="AA202" i="6" s="1"/>
  <c r="AA203" i="6" s="1"/>
  <c r="AA204" i="6" s="1"/>
  <c r="AA205" i="6" s="1"/>
  <c r="AA206" i="6" s="1"/>
  <c r="AA207" i="6" s="1"/>
  <c r="AA208" i="6" s="1"/>
  <c r="AA209" i="6" s="1"/>
  <c r="AA210" i="6" s="1"/>
  <c r="Z212" i="10"/>
  <c r="Z186" i="6"/>
  <c r="Z198" i="7"/>
  <c r="AA251" i="6"/>
  <c r="AA252" i="6" s="1"/>
  <c r="AA253" i="6" s="1"/>
  <c r="AA254" i="6" s="1"/>
  <c r="AA255" i="6" s="1"/>
  <c r="AA256" i="6" s="1"/>
  <c r="AA257" i="6" s="1"/>
  <c r="AA258" i="6" s="1"/>
  <c r="AA259" i="6" s="1"/>
  <c r="AK211" i="8"/>
  <c r="AA226" i="6"/>
  <c r="AA227" i="6" s="1"/>
  <c r="AA228" i="6" s="1"/>
  <c r="AA229" i="6" s="1"/>
  <c r="AA230" i="6" s="1"/>
  <c r="AA231" i="6" s="1"/>
  <c r="AA232" i="6" s="1"/>
  <c r="AA233" i="6" s="1"/>
  <c r="AA234" i="6" s="1"/>
  <c r="AA235" i="6" s="1"/>
  <c r="AA236" i="6" s="1"/>
  <c r="AC187" i="6"/>
  <c r="AC188" i="6" s="1"/>
  <c r="Z211" i="7"/>
  <c r="AL187" i="6"/>
  <c r="AL188" i="6" s="1"/>
  <c r="AA172" i="7"/>
  <c r="W198" i="6"/>
  <c r="X198" i="6" s="1"/>
  <c r="AN187" i="6"/>
  <c r="AN188" i="6" s="1"/>
  <c r="AC186" i="6"/>
  <c r="AK237" i="8"/>
  <c r="AA199" i="10"/>
  <c r="AF186" i="6"/>
  <c r="AG187" i="6"/>
  <c r="AG188" i="6" s="1"/>
  <c r="AA187" i="6"/>
  <c r="AA188" i="6" s="1"/>
  <c r="AA189" i="6" s="1"/>
  <c r="AA190" i="6" s="1"/>
  <c r="AA191" i="6" s="1"/>
  <c r="AA192" i="6" s="1"/>
  <c r="AA193" i="6" s="1"/>
  <c r="AA194" i="6" s="1"/>
  <c r="AA195" i="6" s="1"/>
  <c r="AA196" i="6" s="1"/>
  <c r="AA197" i="6" s="1"/>
  <c r="AK187" i="6"/>
  <c r="AK188" i="6" s="1"/>
  <c r="AJ186" i="6"/>
  <c r="AH186" i="6"/>
  <c r="AM186" i="6"/>
  <c r="AM187" i="6"/>
  <c r="AM188" i="6" s="1"/>
  <c r="AG186" i="6"/>
  <c r="AF187" i="6"/>
  <c r="AF188" i="6" s="1"/>
  <c r="AD187" i="6"/>
  <c r="AD188" i="6" s="1"/>
  <c r="AD186" i="6"/>
  <c r="AE186" i="6"/>
  <c r="AJ187" i="6"/>
  <c r="AJ188" i="6" s="1"/>
  <c r="AL186" i="6"/>
  <c r="AE187" i="6"/>
  <c r="AE188" i="6" s="1"/>
  <c r="AI186" i="6"/>
  <c r="AK186" i="6"/>
  <c r="AI187" i="6"/>
  <c r="AI188" i="6" s="1"/>
  <c r="AN186" i="6"/>
  <c r="Z199" i="9"/>
  <c r="Y250" i="6"/>
  <c r="Z250" i="6" s="1"/>
  <c r="W250" i="6"/>
  <c r="X250" i="6" s="1"/>
  <c r="AJ250" i="8"/>
  <c r="AA239" i="6"/>
  <c r="AA240" i="6" s="1"/>
  <c r="AA241" i="6" s="1"/>
  <c r="AA242" i="6" s="1"/>
  <c r="AA243" i="6" s="1"/>
  <c r="AA244" i="6" s="1"/>
  <c r="AA245" i="6" s="1"/>
  <c r="AA246" i="6" s="1"/>
  <c r="AA247" i="6" s="1"/>
  <c r="AA248" i="6" s="1"/>
  <c r="AA249" i="6" s="1"/>
  <c r="W211" i="6"/>
  <c r="X211" i="6" s="1"/>
  <c r="AA250" i="7"/>
  <c r="W185" i="6"/>
  <c r="X185" i="6" s="1"/>
  <c r="Y224" i="6"/>
  <c r="AA224" i="6" s="1"/>
  <c r="W237" i="6"/>
  <c r="X237" i="6" s="1"/>
  <c r="Z225" i="9"/>
  <c r="Z185" i="7"/>
  <c r="Y211" i="6"/>
  <c r="AA238" i="9"/>
  <c r="AC212" i="6"/>
  <c r="W224" i="6"/>
  <c r="X224" i="6" s="1"/>
  <c r="AL213" i="6"/>
  <c r="AL214" i="6" s="1"/>
  <c r="AG212" i="6"/>
  <c r="AD212" i="6"/>
  <c r="AM213" i="6"/>
  <c r="AM214" i="6" s="1"/>
  <c r="AK212" i="6"/>
  <c r="AE213" i="6"/>
  <c r="AE214" i="6" s="1"/>
  <c r="AI212" i="6"/>
  <c r="AJ213" i="6"/>
  <c r="AJ214" i="6" s="1"/>
  <c r="AE212" i="6"/>
  <c r="AH213" i="6"/>
  <c r="AH214" i="6" s="1"/>
  <c r="AG213" i="6"/>
  <c r="AG214" i="6" s="1"/>
  <c r="AN213" i="6"/>
  <c r="AN214" i="6" s="1"/>
  <c r="AK213" i="6"/>
  <c r="AK214" i="6" s="1"/>
  <c r="AL212" i="6"/>
  <c r="AM212" i="6"/>
  <c r="AJ212" i="6"/>
  <c r="AH212" i="6"/>
  <c r="AN212" i="6"/>
  <c r="AF212" i="6"/>
  <c r="AI213" i="6"/>
  <c r="AI214" i="6" s="1"/>
  <c r="AC213" i="6"/>
  <c r="AC214" i="6" s="1"/>
  <c r="AD213" i="6"/>
  <c r="AD214" i="6" s="1"/>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Z198" i="6"/>
  <c r="AA198"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Z185" i="6" l="1"/>
  <c r="AA250" i="6"/>
  <c r="Z224" i="6"/>
  <c r="AA211" i="6"/>
  <c r="Z211" i="6"/>
  <c r="Z237" i="6"/>
  <c r="AA237" i="6"/>
  <c r="Z172" i="6"/>
  <c r="AA172" i="6"/>
  <c r="D251" i="10" l="1"/>
  <c r="V248" i="10"/>
  <c r="Y261" i="10" s="1"/>
  <c r="D260" i="6"/>
  <c r="V260" i="6" s="1"/>
  <c r="Y273" i="6" s="1"/>
  <c r="Z273" i="6" s="1"/>
  <c r="V260" i="7"/>
  <c r="Y273" i="7" s="1"/>
  <c r="D263" i="7"/>
  <c r="E263" i="8"/>
  <c r="AF260" i="8"/>
  <c r="AI273" i="8" s="1"/>
  <c r="AJ273" i="8" s="1"/>
  <c r="V261" i="9"/>
  <c r="Y274" i="9" s="1"/>
  <c r="D264" i="9"/>
  <c r="Z273" i="7" l="1"/>
  <c r="AA273" i="7"/>
  <c r="AA274" i="7" s="1"/>
  <c r="AA275" i="7" s="1"/>
  <c r="Z274" i="9"/>
  <c r="AA274" i="9"/>
  <c r="AA275" i="9" s="1"/>
  <c r="AA276" i="9" s="1"/>
  <c r="Z261" i="10"/>
  <c r="AA261" i="10"/>
  <c r="AA262" i="10" s="1"/>
  <c r="AA263" i="10" s="1"/>
  <c r="AF263" i="8"/>
  <c r="AM251" i="8" a="1"/>
  <c r="AI260" i="8"/>
  <c r="AC251" i="6" a="1"/>
  <c r="Y260" i="6"/>
  <c r="Y261" i="9"/>
  <c r="V264" i="9"/>
  <c r="AC252" i="9" a="1"/>
  <c r="Y248" i="10"/>
  <c r="AC239" i="10" a="1"/>
  <c r="V251" i="10"/>
  <c r="D263" i="6"/>
  <c r="V263" i="6" s="1"/>
  <c r="AC251" i="7" a="1"/>
  <c r="Y260" i="7"/>
  <c r="V263" i="7"/>
  <c r="Y263" i="7" l="1"/>
  <c r="AA263" i="7" s="1"/>
  <c r="Y276" i="7"/>
  <c r="Y263" i="6"/>
  <c r="Y276" i="6"/>
  <c r="Z276" i="6" s="1"/>
  <c r="AI263" i="8"/>
  <c r="AJ263" i="8" s="1"/>
  <c r="AI276" i="8"/>
  <c r="AJ276" i="8" s="1"/>
  <c r="Y264" i="9"/>
  <c r="AA264" i="9" s="1"/>
  <c r="Y277" i="9"/>
  <c r="Y251" i="10"/>
  <c r="AA251" i="10" s="1"/>
  <c r="Y264" i="10"/>
  <c r="AE252" i="9"/>
  <c r="AF252" i="9"/>
  <c r="AE253" i="9"/>
  <c r="AE254" i="9" s="1"/>
  <c r="AN253" i="9"/>
  <c r="AN254" i="9" s="1"/>
  <c r="AI252" i="9"/>
  <c r="AH253" i="9"/>
  <c r="AH254" i="9" s="1"/>
  <c r="AL252" i="9"/>
  <c r="AG252" i="9"/>
  <c r="AK253" i="9"/>
  <c r="AK254" i="9" s="1"/>
  <c r="AH252" i="9"/>
  <c r="AM252" i="9"/>
  <c r="AJ252" i="9"/>
  <c r="AJ253" i="9"/>
  <c r="AJ254" i="9" s="1"/>
  <c r="AL253" i="9"/>
  <c r="AL254" i="9" s="1"/>
  <c r="AC252" i="9"/>
  <c r="AF253" i="9"/>
  <c r="AF254" i="9" s="1"/>
  <c r="AI253" i="9"/>
  <c r="AI254" i="9" s="1"/>
  <c r="AD253" i="9"/>
  <c r="AD254" i="9" s="1"/>
  <c r="AK252" i="9"/>
  <c r="AD252" i="9"/>
  <c r="AN252" i="9"/>
  <c r="AC253" i="9"/>
  <c r="AC254" i="9" s="1"/>
  <c r="AM253" i="9"/>
  <c r="AM254" i="9" s="1"/>
  <c r="AG253" i="9"/>
  <c r="AG254" i="9" s="1"/>
  <c r="Z261" i="9"/>
  <c r="AA261" i="9"/>
  <c r="AA262" i="9" s="1"/>
  <c r="AA263" i="9" s="1"/>
  <c r="Z248" i="10"/>
  <c r="AA248" i="10"/>
  <c r="AA249" i="10" s="1"/>
  <c r="AA250" i="10" s="1"/>
  <c r="Z260" i="6"/>
  <c r="AA260" i="6"/>
  <c r="AA261" i="6" s="1"/>
  <c r="AA262" i="6" s="1"/>
  <c r="AL251" i="6"/>
  <c r="AH251" i="6"/>
  <c r="AK252" i="6"/>
  <c r="AK253" i="6" s="1"/>
  <c r="AK251" i="6"/>
  <c r="AM251" i="6"/>
  <c r="AD252" i="6"/>
  <c r="AD253" i="6" s="1"/>
  <c r="AN251" i="6"/>
  <c r="AE252" i="6"/>
  <c r="AE253" i="6" s="1"/>
  <c r="AM252" i="6"/>
  <c r="AM253" i="6" s="1"/>
  <c r="AJ251" i="6"/>
  <c r="AL252" i="6"/>
  <c r="AL253" i="6" s="1"/>
  <c r="AD251" i="6"/>
  <c r="AJ252" i="6"/>
  <c r="AJ253" i="6" s="1"/>
  <c r="AI252" i="6"/>
  <c r="AI253" i="6" s="1"/>
  <c r="AG252" i="6"/>
  <c r="AG253" i="6" s="1"/>
  <c r="AC252" i="6"/>
  <c r="AC253" i="6" s="1"/>
  <c r="AF252" i="6"/>
  <c r="AF253" i="6" s="1"/>
  <c r="AE251" i="6"/>
  <c r="AC251" i="6"/>
  <c r="AN252" i="6"/>
  <c r="AN253" i="6" s="1"/>
  <c r="AF251" i="6"/>
  <c r="AH252" i="6"/>
  <c r="AH253" i="6" s="1"/>
  <c r="AI251" i="6"/>
  <c r="AG251" i="6"/>
  <c r="AI239" i="10"/>
  <c r="AG239" i="10"/>
  <c r="AL240" i="10"/>
  <c r="AL241" i="10" s="1"/>
  <c r="AJ239" i="10"/>
  <c r="AF240" i="10"/>
  <c r="AF241" i="10" s="1"/>
  <c r="AM239" i="10"/>
  <c r="AN239" i="10"/>
  <c r="AK239" i="10"/>
  <c r="AD239" i="10"/>
  <c r="AL239" i="10"/>
  <c r="AC240" i="10"/>
  <c r="AC241" i="10" s="1"/>
  <c r="AD240" i="10"/>
  <c r="AD241" i="10" s="1"/>
  <c r="AI240" i="10"/>
  <c r="AI241" i="10" s="1"/>
  <c r="AN240" i="10"/>
  <c r="AN241" i="10" s="1"/>
  <c r="AE239" i="10"/>
  <c r="AK240" i="10"/>
  <c r="AK241" i="10" s="1"/>
  <c r="AF239" i="10"/>
  <c r="AJ240" i="10"/>
  <c r="AJ241" i="10" s="1"/>
  <c r="AM240" i="10"/>
  <c r="AM241" i="10" s="1"/>
  <c r="AH239" i="10"/>
  <c r="AH240" i="10"/>
  <c r="AH241" i="10" s="1"/>
  <c r="AG240" i="10"/>
  <c r="AG241" i="10" s="1"/>
  <c r="AE240" i="10"/>
  <c r="AE241" i="10" s="1"/>
  <c r="AC239" i="10"/>
  <c r="AJ260" i="8"/>
  <c r="AK260" i="8"/>
  <c r="AK261" i="8" s="1"/>
  <c r="AK262" i="8" s="1"/>
  <c r="Z263" i="6"/>
  <c r="AA263" i="6"/>
  <c r="Z260" i="7"/>
  <c r="AA260" i="7"/>
  <c r="AA261" i="7" s="1"/>
  <c r="AA262" i="7" s="1"/>
  <c r="AV251" i="8"/>
  <c r="AS251" i="8"/>
  <c r="AX251" i="8"/>
  <c r="AT251" i="8"/>
  <c r="AT252" i="8"/>
  <c r="AT253" i="8" s="1"/>
  <c r="AW251" i="8"/>
  <c r="AU251" i="8"/>
  <c r="AM251" i="8"/>
  <c r="AM252" i="8"/>
  <c r="AM253" i="8" s="1"/>
  <c r="AN252" i="8"/>
  <c r="AN253" i="8" s="1"/>
  <c r="AS252" i="8"/>
  <c r="AS253" i="8" s="1"/>
  <c r="AN251" i="8"/>
  <c r="AV252" i="8"/>
  <c r="AV253" i="8" s="1"/>
  <c r="AP251" i="8"/>
  <c r="AU252" i="8"/>
  <c r="AU253" i="8" s="1"/>
  <c r="AR252" i="8"/>
  <c r="AR253" i="8" s="1"/>
  <c r="AP252" i="8"/>
  <c r="AP253" i="8" s="1"/>
  <c r="AQ252" i="8"/>
  <c r="AQ253" i="8" s="1"/>
  <c r="AX252" i="8"/>
  <c r="AX253" i="8" s="1"/>
  <c r="AO252" i="8"/>
  <c r="AO253" i="8" s="1"/>
  <c r="AQ251" i="8"/>
  <c r="AO251" i="8"/>
  <c r="AW252" i="8"/>
  <c r="AW253" i="8" s="1"/>
  <c r="AR251" i="8"/>
  <c r="AK252" i="7"/>
  <c r="AK253" i="7" s="1"/>
  <c r="AM252" i="7"/>
  <c r="AM253" i="7" s="1"/>
  <c r="AH251" i="7"/>
  <c r="AE252" i="7"/>
  <c r="AE253" i="7" s="1"/>
  <c r="AG252" i="7"/>
  <c r="AG253" i="7" s="1"/>
  <c r="AM251" i="7"/>
  <c r="AI251" i="7"/>
  <c r="AN251" i="7"/>
  <c r="AL251" i="7"/>
  <c r="AJ252" i="7"/>
  <c r="AJ253" i="7" s="1"/>
  <c r="AN252" i="7"/>
  <c r="AN253" i="7" s="1"/>
  <c r="AK251" i="7"/>
  <c r="AC251" i="7"/>
  <c r="AH252" i="7"/>
  <c r="AH253" i="7" s="1"/>
  <c r="AD252" i="7"/>
  <c r="AD253" i="7" s="1"/>
  <c r="AD251" i="7"/>
  <c r="AC252" i="7"/>
  <c r="AC253" i="7" s="1"/>
  <c r="AG251" i="7"/>
  <c r="AI252" i="7"/>
  <c r="AI253" i="7" s="1"/>
  <c r="AJ251" i="7"/>
  <c r="AL252" i="7"/>
  <c r="AL253" i="7" s="1"/>
  <c r="AE251" i="7"/>
  <c r="AF252" i="7"/>
  <c r="AF253" i="7" s="1"/>
  <c r="AF251" i="7"/>
  <c r="AK263" i="8"/>
  <c r="Z263" i="7" l="1"/>
  <c r="Z264" i="9"/>
  <c r="Z251" i="10"/>
  <c r="AA276" i="7"/>
  <c r="Z276" i="7"/>
  <c r="AA277" i="9"/>
  <c r="Z277" i="9"/>
  <c r="AA264" i="10"/>
  <c r="Z26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Sarah Burnett</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family val="2"/>
          </rPr>
          <t>Sarah Klostermeyer:</t>
        </r>
        <r>
          <rPr>
            <sz val="9"/>
            <color indexed="81"/>
            <rFont val="Tahoma"/>
            <family val="2"/>
          </rPr>
          <t xml:space="preserve">
06/30/2023 - No permit data from Mills County.</t>
        </r>
      </text>
    </comment>
    <comment ref="Q256" authorId="7" shapeId="0" xr:uid="{699F1128-5732-4771-9B62-B84D9E629AB6}">
      <text>
        <r>
          <rPr>
            <b/>
            <sz val="9"/>
            <color indexed="81"/>
            <rFont val="Tahoma"/>
            <family val="2"/>
          </rPr>
          <t>Sarah Klostermeyer:</t>
        </r>
        <r>
          <rPr>
            <sz val="9"/>
            <color indexed="81"/>
            <rFont val="Tahoma"/>
            <family val="2"/>
          </rPr>
          <t xml:space="preserve">
07/31/2023 - No permit data from Mills County.</t>
        </r>
      </text>
    </comment>
    <comment ref="Q257" authorId="7" shapeId="0" xr:uid="{756004A0-8CA4-4159-B9DE-93D93B1BF829}">
      <text>
        <r>
          <rPr>
            <b/>
            <sz val="9"/>
            <color indexed="81"/>
            <rFont val="Tahoma"/>
            <family val="2"/>
          </rPr>
          <t>Sarah Klostermeyer:</t>
        </r>
        <r>
          <rPr>
            <sz val="9"/>
            <color indexed="81"/>
            <rFont val="Tahoma"/>
            <family val="2"/>
          </rPr>
          <t xml:space="preserve">
09/07/2023 - No permit data from Mills County.</t>
        </r>
      </text>
    </comment>
    <comment ref="Q258" authorId="7" shapeId="0" xr:uid="{2C0B60A7-C32E-4E38-9F75-5045D895CB9D}">
      <text>
        <r>
          <rPr>
            <b/>
            <sz val="9"/>
            <color indexed="81"/>
            <rFont val="Tahoma"/>
            <family val="2"/>
          </rPr>
          <t>Sarah Klostermeyer:</t>
        </r>
        <r>
          <rPr>
            <sz val="9"/>
            <color indexed="81"/>
            <rFont val="Tahoma"/>
            <family val="2"/>
          </rPr>
          <t xml:space="preserve">
10/04/2023 - No permit data from Mills County.</t>
        </r>
      </text>
    </comment>
    <comment ref="Q259" authorId="7" shapeId="0" xr:uid="{4492C867-8614-4F9A-8D45-E613F403AA1B}">
      <text>
        <r>
          <rPr>
            <b/>
            <sz val="9"/>
            <color indexed="81"/>
            <rFont val="Tahoma"/>
            <family val="2"/>
          </rPr>
          <t>Sarah Klostermeyer:</t>
        </r>
        <r>
          <rPr>
            <sz val="9"/>
            <color indexed="81"/>
            <rFont val="Tahoma"/>
            <family val="2"/>
          </rPr>
          <t xml:space="preserve">
11/03/2023 - No permit data from Mills County.</t>
        </r>
      </text>
    </comment>
    <comment ref="Q260" authorId="7" shapeId="0" xr:uid="{08AFBC6F-1550-4229-BB1D-D632BB40D492}">
      <text>
        <r>
          <rPr>
            <b/>
            <sz val="9"/>
            <color indexed="81"/>
            <rFont val="Tahoma"/>
            <family val="2"/>
          </rPr>
          <t>Sarah Klostermeyer:</t>
        </r>
        <r>
          <rPr>
            <sz val="9"/>
            <color indexed="81"/>
            <rFont val="Tahoma"/>
            <family val="2"/>
          </rPr>
          <t xml:space="preserve">
12/03/2023 - No permit data from Mills County.</t>
        </r>
      </text>
    </comment>
    <comment ref="Q261" authorId="7" shapeId="0" xr:uid="{E2813977-0387-4BA0-8D43-D506ED76609E}">
      <text>
        <r>
          <rPr>
            <b/>
            <sz val="9"/>
            <color indexed="81"/>
            <rFont val="Tahoma"/>
            <family val="2"/>
          </rPr>
          <t>Sarah Klostermeyer:</t>
        </r>
        <r>
          <rPr>
            <sz val="9"/>
            <color indexed="81"/>
            <rFont val="Tahoma"/>
            <family val="2"/>
          </rPr>
          <t xml:space="preserve">
01/03/2024 - No permit data from Mills County.</t>
        </r>
      </text>
    </comment>
    <comment ref="Q262" authorId="8" shapeId="0" xr:uid="{EB32C772-354B-468A-9C58-849FFA5BE593}">
      <text>
        <r>
          <rPr>
            <b/>
            <sz val="9"/>
            <color indexed="81"/>
            <rFont val="Tahoma"/>
            <charset val="1"/>
          </rPr>
          <t>Sarah Burnett:</t>
        </r>
        <r>
          <rPr>
            <sz val="9"/>
            <color indexed="81"/>
            <rFont val="Tahoma"/>
            <charset val="1"/>
          </rPr>
          <t xml:space="preserve">
02.08.2024 - No permit data from Mills County.</t>
        </r>
      </text>
    </comment>
    <comment ref="C264" authorId="8" shapeId="0" xr:uid="{7A77B659-2003-41D8-9879-31DA7E3AF4E4}">
      <text>
        <r>
          <rPr>
            <b/>
            <sz val="9"/>
            <color indexed="81"/>
            <rFont val="Tahoma"/>
            <charset val="1"/>
          </rPr>
          <t>Sarah Burnett:</t>
        </r>
        <r>
          <rPr>
            <sz val="9"/>
            <color indexed="81"/>
            <rFont val="Tahoma"/>
            <charset val="1"/>
          </rPr>
          <t xml:space="preserve">
03.14.2024 - No permit data from Louisville.
04.03.24 - Updated Louisville.</t>
        </r>
      </text>
    </comment>
    <comment ref="K264" authorId="8" shapeId="0" xr:uid="{3E93374E-CA5E-4010-9145-9B9AA8A75AFE}">
      <text>
        <r>
          <rPr>
            <b/>
            <sz val="9"/>
            <color indexed="81"/>
            <rFont val="Tahoma"/>
            <charset val="1"/>
          </rPr>
          <t>Sarah Burnett:</t>
        </r>
        <r>
          <rPr>
            <sz val="9"/>
            <color indexed="81"/>
            <rFont val="Tahoma"/>
            <charset val="1"/>
          </rPr>
          <t xml:space="preserve">
03.14.2024 - No permit data from Wahoo.
04.03.2024 - Updated Wahoo.</t>
        </r>
      </text>
    </comment>
    <comment ref="Q264" authorId="8" shapeId="0" xr:uid="{C8668BAF-6BBD-423B-9174-1D2784DED9DB}">
      <text>
        <r>
          <rPr>
            <b/>
            <sz val="9"/>
            <color indexed="81"/>
            <rFont val="Tahoma"/>
            <charset val="1"/>
          </rPr>
          <t>Sarah Burnett:</t>
        </r>
        <r>
          <rPr>
            <sz val="9"/>
            <color indexed="81"/>
            <rFont val="Tahoma"/>
            <charset val="1"/>
          </rPr>
          <t xml:space="preserve">
03.14.2024 - No permit data from Mills County.
08.12.24 - Updated Mills County.</t>
        </r>
      </text>
    </comment>
    <comment ref="Q265" authorId="8" shapeId="0" xr:uid="{20B0713B-0C23-445A-A33D-6346D1EA2860}">
      <text>
        <r>
          <rPr>
            <b/>
            <sz val="9"/>
            <color indexed="81"/>
            <rFont val="Tahoma"/>
            <charset val="1"/>
          </rPr>
          <t>Sarah Burnett:</t>
        </r>
        <r>
          <rPr>
            <sz val="9"/>
            <color indexed="81"/>
            <rFont val="Tahoma"/>
            <charset val="1"/>
          </rPr>
          <t xml:space="preserve">
04.03.24 - No permit data from Mills County.
08.12.24 - Updated Mills County.</t>
        </r>
      </text>
    </comment>
    <comment ref="Q266" authorId="8" shapeId="0" xr:uid="{845F3F03-96A8-41A8-BC7B-A5F76B13E789}">
      <text>
        <r>
          <rPr>
            <b/>
            <sz val="9"/>
            <color indexed="81"/>
            <rFont val="Tahoma"/>
            <charset val="1"/>
          </rPr>
          <t>Sarah Burnett:</t>
        </r>
        <r>
          <rPr>
            <sz val="9"/>
            <color indexed="81"/>
            <rFont val="Tahoma"/>
            <charset val="1"/>
          </rPr>
          <t xml:space="preserve">
04.29.2024 - No permit data from Mills County.
08.12.24 - Updated Mills County.</t>
        </r>
      </text>
    </comment>
    <comment ref="Q267" authorId="8" shapeId="0" xr:uid="{ECB60B34-D43F-40EA-82D7-0C7BFB627990}">
      <text>
        <r>
          <rPr>
            <b/>
            <sz val="9"/>
            <color indexed="81"/>
            <rFont val="Tahoma"/>
            <charset val="1"/>
          </rPr>
          <t>Sarah Burnett:</t>
        </r>
        <r>
          <rPr>
            <sz val="9"/>
            <color indexed="81"/>
            <rFont val="Tahoma"/>
            <charset val="1"/>
          </rPr>
          <t xml:space="preserve">
06.05.2024 - No permit 
data from Mills County.
08.12.24 - Updated Mills County.</t>
        </r>
      </text>
    </comment>
    <comment ref="I268" authorId="8" shapeId="0" xr:uid="{3C02FC88-EBF9-4038-8B3B-5ABA26EB866F}">
      <text>
        <r>
          <rPr>
            <b/>
            <sz val="9"/>
            <color indexed="81"/>
            <rFont val="Tahoma"/>
            <charset val="1"/>
          </rPr>
          <t>Sarah Burnett:</t>
        </r>
        <r>
          <rPr>
            <sz val="9"/>
            <color indexed="81"/>
            <rFont val="Tahoma"/>
            <charset val="1"/>
          </rPr>
          <t xml:space="preserve">
07.03.2024 - No permit data from City of Springfield.
07.18.2024 - Updated City of Springfield.</t>
        </r>
      </text>
    </comment>
    <comment ref="Q268" authorId="8" shapeId="0" xr:uid="{F88C5F49-E568-4327-8668-D5F651996339}">
      <text>
        <r>
          <rPr>
            <b/>
            <sz val="9"/>
            <color indexed="81"/>
            <rFont val="Tahoma"/>
            <charset val="1"/>
          </rPr>
          <t>Sarah Burnett:</t>
        </r>
        <r>
          <rPr>
            <sz val="9"/>
            <color indexed="81"/>
            <rFont val="Tahoma"/>
            <charset val="1"/>
          </rPr>
          <t xml:space="preserve">
07.03.2024 - No permit data from Mills County.
08.12.24 - Updated Mills County.</t>
        </r>
      </text>
    </comment>
    <comment ref="K270" authorId="8" shapeId="0" xr:uid="{CBDFF729-8951-4AE0-9430-C2A184239929}">
      <text>
        <r>
          <rPr>
            <b/>
            <sz val="9"/>
            <color indexed="81"/>
            <rFont val="Tahoma"/>
            <charset val="1"/>
          </rPr>
          <t>Sarah Burnett:</t>
        </r>
        <r>
          <rPr>
            <sz val="9"/>
            <color indexed="81"/>
            <rFont val="Tahoma"/>
            <charset val="1"/>
          </rPr>
          <t xml:space="preserve">
09.04.2024 - No permit data from Wahoo.</t>
        </r>
      </text>
    </comment>
    <comment ref="C271" authorId="8" shapeId="0" xr:uid="{70022C5B-2DE1-45ED-9A8F-0E3852DE80B7}">
      <text>
        <r>
          <rPr>
            <b/>
            <sz val="9"/>
            <color indexed="81"/>
            <rFont val="Tahoma"/>
            <charset val="1"/>
          </rPr>
          <t>Sarah Burnett:</t>
        </r>
        <r>
          <rPr>
            <sz val="9"/>
            <color indexed="81"/>
            <rFont val="Tahoma"/>
            <charset val="1"/>
          </rPr>
          <t xml:space="preserve">
09.30.2024 - No permit data from Cass County.</t>
        </r>
      </text>
    </comment>
    <comment ref="M271" authorId="8" shapeId="0" xr:uid="{CB410637-0A8F-4808-91D3-1792BA1F7CD3}">
      <text>
        <r>
          <rPr>
            <b/>
            <sz val="9"/>
            <color indexed="81"/>
            <rFont val="Tahoma"/>
            <charset val="1"/>
          </rPr>
          <t>Sarah Burnett:</t>
        </r>
        <r>
          <rPr>
            <sz val="9"/>
            <color indexed="81"/>
            <rFont val="Tahoma"/>
            <charset val="1"/>
          </rPr>
          <t xml:space="preserve">
09.30.2024 - No permit data from City of Blair.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<sst xmlns="http://schemas.openxmlformats.org/spreadsheetml/2006/main" count="1642" uniqueCount="59">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</sst>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38" fontId="3" fillId="0" borderId="0" xfId="0" applyNumberFormat="1" applyFont="1" applyBorder="1" applyAlignment="1">
      <alignment horizontal="center" vertical="center"/>
    </xf>
    <xf numFmtId="38" fontId="2" fillId="0" borderId="0" xfId="0" applyNumberFormat="1"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90"/>
  <sheetViews>
    <sheetView tabSelected="1" zoomScaleNormal="100" workbookViewId="0">
      <pane xSplit="2" ySplit="3" topLeftCell="C242" activePane="bottomRight" state="frozen"/>
      <selection pane="topRight" activeCell="C1" sqref="C1"/>
      <selection pane="bottomLeft" activeCell="A5" sqref="A5"/>
      <selection pane="bottomRight" activeCell="Q272" sqref="Q272"/>
    </sheetView>
  </sheetViews>
  <sheetFormatPr defaultColWidth="9.140625" defaultRowHeight="12.75" x14ac:dyDescent="0.2"/>
  <cols>
    <col min="1" max="1" width="7.28515625" style="7" customWidth="1"/>
    <col min="2" max="2" width="5" style="9" customWidth="1"/>
    <col min="3" max="3" width="7.7109375" style="9" customWidth="1"/>
    <col min="4" max="4" width="12.7109375" style="9" customWidth="1"/>
    <col min="5" max="5" width="8.7109375" style="9" customWidth="1"/>
    <col min="6" max="6" width="14.140625" style="9" customWidth="1"/>
    <col min="7" max="7" width="7.7109375" style="9" customWidth="1"/>
    <col min="8" max="8" width="12.7109375" style="9" customWidth="1"/>
    <col min="9" max="9" width="7.7109375" style="9" customWidth="1"/>
    <col min="10" max="10" width="13.140625" style="9" customWidth="1"/>
    <col min="11" max="11" width="7.7109375" style="9" customWidth="1"/>
    <col min="12" max="12" width="12.7109375" style="9" customWidth="1"/>
    <col min="13" max="13" width="7.7109375" style="9" customWidth="1"/>
    <col min="14" max="14" width="12.7109375" style="9" customWidth="1"/>
    <col min="15" max="15" width="7.7109375" style="9" customWidth="1"/>
    <col min="16" max="16" width="12.7109375" style="9" customWidth="1"/>
    <col min="17" max="17" width="7.7109375" style="9" customWidth="1"/>
    <col min="18" max="18" width="12.7109375" style="9" customWidth="1"/>
    <col min="19" max="19" width="7.7109375" style="9" customWidth="1"/>
    <col min="20" max="20" width="12.7109375" style="9" customWidth="1"/>
    <col min="21" max="21" width="7.7109375" style="9" customWidth="1"/>
    <col min="22" max="22" width="13.5703125" style="9" bestFit="1" customWidth="1"/>
    <col min="23" max="24" width="7.7109375" style="9" customWidth="1"/>
    <col min="25" max="25" width="13.5703125" style="9" bestFit="1" customWidth="1"/>
    <col min="26" max="26" width="7.7109375" style="9" customWidth="1"/>
    <col min="27" max="27" width="13.570312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6" customFormat="1" x14ac:dyDescent="0.2">
      <c r="A2" s="127"/>
      <c r="B2" s="128"/>
      <c r="C2" s="174" t="s">
        <v>1</v>
      </c>
      <c r="D2" s="174"/>
      <c r="E2" s="174" t="s">
        <v>9</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2">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2">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2">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2">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2">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2">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2">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347</v>
      </c>
      <c r="AK251" s="26">
        <v>231</v>
      </c>
      <c r="AL251" s="26">
        <v>390</v>
      </c>
      <c r="AM251" s="26">
        <v>291</v>
      </c>
      <c r="AN251" s="26">
        <v>164</v>
      </c>
    </row>
    <row r="252" spans="1:40" x14ac:dyDescent="0.2">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28024793</v>
      </c>
      <c r="U252" s="21">
        <f t="shared" ref="U252:U262" si="97">E252+S252+Q252+O252+M252+K252+I252+G252+C252</f>
        <v>177</v>
      </c>
      <c r="V252" s="22">
        <f t="shared" ref="V252:V262" si="98">F252+T252+R252+P252+N252+L252+J252+H252+D252</f>
        <v>113861570.39</v>
      </c>
      <c r="W252" s="19">
        <f>U252-Total!U239</f>
        <v>-105</v>
      </c>
      <c r="X252" s="13">
        <f>W252/Total!U239</f>
        <v>-0.37234042553191488</v>
      </c>
      <c r="Y252" s="12">
        <f>V252-Total!V239</f>
        <v>8042738.7100000083</v>
      </c>
      <c r="Z252" s="13">
        <f>Y252/Total!V239</f>
        <v>7.6004795954670371E-2</v>
      </c>
      <c r="AA252" s="12">
        <f>AA251+Y252</f>
        <v>18301711.24000001</v>
      </c>
      <c r="AC252" s="26">
        <v>106117518.51000001</v>
      </c>
      <c r="AD252" s="26">
        <v>113861570.39</v>
      </c>
      <c r="AE252" s="26">
        <v>144597579.48000002</v>
      </c>
      <c r="AF252" s="26">
        <v>228667960.19</v>
      </c>
      <c r="AG252" s="26">
        <v>145389016.28999999</v>
      </c>
      <c r="AH252" s="26">
        <v>153311307.80000001</v>
      </c>
      <c r="AI252" s="26">
        <v>72666885.409999996</v>
      </c>
      <c r="AJ252" s="26">
        <v>99528104.319999993</v>
      </c>
      <c r="AK252" s="26">
        <v>199680666.48000002</v>
      </c>
      <c r="AL252" s="26">
        <v>139068596.28</v>
      </c>
      <c r="AM252" s="26">
        <v>125034738.22</v>
      </c>
      <c r="AN252" s="26">
        <v>72083098.109999999</v>
      </c>
    </row>
    <row r="253" spans="1:40" x14ac:dyDescent="0.2">
      <c r="A253" s="26" t="s">
        <v>19</v>
      </c>
      <c r="B253" s="13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3070087.4000000358</v>
      </c>
      <c r="AC253" s="26">
        <f>AC252/$AC$137</f>
        <v>106.11751851000001</v>
      </c>
      <c r="AD253" s="26">
        <f t="shared" ref="AD253:AN253" si="100">AD252/$AC$137</f>
        <v>113.86157039</v>
      </c>
      <c r="AE253" s="26">
        <f t="shared" si="100"/>
        <v>144.59757948000001</v>
      </c>
      <c r="AF253" s="26">
        <f t="shared" si="100"/>
        <v>228.66796019</v>
      </c>
      <c r="AG253" s="26">
        <f t="shared" si="100"/>
        <v>145.38901629</v>
      </c>
      <c r="AH253" s="26">
        <f t="shared" si="100"/>
        <v>153.31130780000001</v>
      </c>
      <c r="AI253" s="26">
        <f t="shared" si="100"/>
        <v>72.666885409999992</v>
      </c>
      <c r="AJ253" s="26">
        <f t="shared" si="100"/>
        <v>99.528104319999997</v>
      </c>
      <c r="AK253" s="26">
        <f t="shared" si="100"/>
        <v>199.68066648000001</v>
      </c>
      <c r="AL253" s="26">
        <f t="shared" si="100"/>
        <v>139.06859628000001</v>
      </c>
      <c r="AM253" s="26">
        <f t="shared" si="100"/>
        <v>125.03473821999999</v>
      </c>
      <c r="AN253" s="26">
        <f t="shared" si="100"/>
        <v>72.083098109999995</v>
      </c>
    </row>
    <row r="254" spans="1:40" x14ac:dyDescent="0.2">
      <c r="A254" s="26" t="s">
        <v>20</v>
      </c>
      <c r="B254" s="139">
        <v>2023</v>
      </c>
      <c r="C254" s="45">
        <f>'Single-Family'!C254+'Multi-Family'!C254+'Non-Residential - New Const'!C255</f>
        <v>12</v>
      </c>
      <c r="D254" s="45">
        <f>'Single-Family'!D254+'Multi-Family'!E254+'Non-Residential - New Const'!D255</f>
        <v>110665460.86</v>
      </c>
      <c r="E254" s="163">
        <f>'Single-Family'!E254+'Multi-Family'!F254+'Non-Residential - New Const'!E255</f>
        <v>12</v>
      </c>
      <c r="F254" s="163">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38227138.120000035</v>
      </c>
    </row>
    <row r="255" spans="1:40" x14ac:dyDescent="0.2">
      <c r="A255" s="26" t="s">
        <v>21</v>
      </c>
      <c r="B255" s="139">
        <v>2023</v>
      </c>
      <c r="C255" s="45">
        <f>'Single-Family'!C255+'Multi-Family'!C255+'Non-Residential - New Const'!C256</f>
        <v>6</v>
      </c>
      <c r="D255" s="45">
        <f>'Single-Family'!D255+'Multi-Family'!E255+'Non-Residential - New Const'!D256</f>
        <v>805635</v>
      </c>
      <c r="E255" s="163">
        <f>'Single-Family'!E255+'Multi-Family'!F255+'Non-Residential - New Const'!E256</f>
        <v>19</v>
      </c>
      <c r="F255" s="163">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66438773.00000003</v>
      </c>
    </row>
    <row r="256" spans="1:40" x14ac:dyDescent="0.2">
      <c r="A256" s="26" t="s">
        <v>22</v>
      </c>
      <c r="B256" s="139">
        <v>2023</v>
      </c>
      <c r="C256" s="45">
        <f>'Single-Family'!C256+'Multi-Family'!C256+'Non-Residential - New Const'!C257</f>
        <v>9</v>
      </c>
      <c r="D256" s="45">
        <f>'Single-Family'!D256+'Multi-Family'!E256+'Non-Residential - New Const'!D257</f>
        <v>2121978</v>
      </c>
      <c r="E256" s="163">
        <f>'Single-Family'!E256+'Multi-Family'!F256+'Non-Residential - New Const'!E257</f>
        <v>12</v>
      </c>
      <c r="F256" s="163">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116409929.58000006</v>
      </c>
    </row>
    <row r="257" spans="1:40" x14ac:dyDescent="0.2">
      <c r="A257" s="26" t="s">
        <v>23</v>
      </c>
      <c r="B257" s="139">
        <v>2023</v>
      </c>
      <c r="C257" s="45">
        <f>'Single-Family'!C257+'Multi-Family'!C257+'Non-Residential - New Const'!C258</f>
        <v>6</v>
      </c>
      <c r="D257" s="45">
        <f>'Single-Family'!D257+'Multi-Family'!E257+'Non-Residential - New Const'!D258</f>
        <v>1246999.3999999999</v>
      </c>
      <c r="E257" s="163">
        <f>'Single-Family'!E257+'Multi-Family'!F257+'Non-Residential - New Const'!E258</f>
        <v>33</v>
      </c>
      <c r="F257" s="163">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14875242.480000064</v>
      </c>
    </row>
    <row r="258" spans="1:40" x14ac:dyDescent="0.2">
      <c r="A258" s="26" t="s">
        <v>24</v>
      </c>
      <c r="B258" s="139">
        <v>2023</v>
      </c>
      <c r="C258" s="45">
        <f>'Single-Family'!C258+'Multi-Family'!C258+'Non-Residential - New Const'!C259</f>
        <v>3</v>
      </c>
      <c r="D258" s="45">
        <f>'Single-Family'!D258+'Multi-Family'!E258+'Non-Residential - New Const'!D259</f>
        <v>1469780</v>
      </c>
      <c r="E258" s="163">
        <f>'Single-Family'!E258+'Multi-Family'!F258+'Non-Residential - New Const'!E259</f>
        <v>32</v>
      </c>
      <c r="F258" s="163">
        <f>'Single-Family'!F258+'Multi-Family'!H258+'Non-Residential - New Const'!F259</f>
        <v>4814700</v>
      </c>
      <c r="G258" s="45">
        <f>'Single-Family'!G258+'Multi-Family'!I258+'Non-Residential - New Const'!G259</f>
        <v>175</v>
      </c>
      <c r="H258" s="45">
        <f>'Single-Family'!H258+'Multi-Family'!K258+'Non-Residential - New Const'!H259</f>
        <v>42286967</v>
      </c>
      <c r="I258" s="45">
        <f>'Single-Family'!I258+'Multi-Family'!L258+'Non-Residential - New Const'!I259</f>
        <v>119</v>
      </c>
      <c r="J258" s="45">
        <f>'Single-Family'!J258+'Multi-Family'!N258+'Non-Residential - New Const'!J259</f>
        <v>36261560.32</v>
      </c>
      <c r="K258" s="45">
        <f>'Single-Family'!K258+'Multi-Family'!O258+'Non-Residential - New Const'!K259</f>
        <v>6</v>
      </c>
      <c r="L258" s="45">
        <f>'Single-Family'!L258+'Multi-Family'!Q258+'Non-Residential - New Const'!L259</f>
        <v>4464055</v>
      </c>
      <c r="M258" s="45">
        <f>'Single-Family'!M258+'Multi-Family'!R258+'Non-Residential - New Const'!M259</f>
        <v>7</v>
      </c>
      <c r="N258" s="45">
        <f>'Single-Family'!N258+'Multi-Family'!T258+'Non-Residential - New Const'!N259</f>
        <v>1765560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5</v>
      </c>
      <c r="T258" s="45">
        <f>'Single-Family'!T258+'Multi-Family'!AC258+'Non-Residential - New Const'!T259</f>
        <v>8465482</v>
      </c>
      <c r="U258" s="21">
        <f t="shared" si="97"/>
        <v>347</v>
      </c>
      <c r="V258" s="22">
        <f t="shared" si="98"/>
        <v>99528104.319999993</v>
      </c>
      <c r="W258" s="19">
        <f>U258-Total!U245</f>
        <v>84</v>
      </c>
      <c r="X258" s="13">
        <f>W258/Total!U245</f>
        <v>0.3193916349809886</v>
      </c>
      <c r="Y258" s="12">
        <f>V258-Total!V245</f>
        <v>-53242489.520000011</v>
      </c>
      <c r="Z258" s="13">
        <f>Y258/Total!V245</f>
        <v>-0.3485126828515312</v>
      </c>
      <c r="AA258" s="12">
        <f t="shared" si="99"/>
        <v>-38367247.039999947</v>
      </c>
    </row>
    <row r="259" spans="1:40" x14ac:dyDescent="0.2">
      <c r="A259" s="26" t="s">
        <v>25</v>
      </c>
      <c r="B259" s="139">
        <v>2023</v>
      </c>
      <c r="C259" s="45">
        <f>'Single-Family'!C259+'Multi-Family'!C259+'Non-Residential - New Const'!C260</f>
        <v>4</v>
      </c>
      <c r="D259" s="45">
        <f>'Single-Family'!D259+'Multi-Family'!E259+'Non-Residential - New Const'!D260</f>
        <v>1315568</v>
      </c>
      <c r="E259" s="163">
        <f>'Single-Family'!E259+'Multi-Family'!F259+'Non-Residential - New Const'!E260</f>
        <v>36</v>
      </c>
      <c r="F259" s="163">
        <f>'Single-Family'!F259+'Multi-Family'!H259+'Non-Residential - New Const'!F260</f>
        <v>18277313</v>
      </c>
      <c r="G259" s="45">
        <f>'Single-Family'!G259+'Multi-Family'!I259+'Non-Residential - New Const'!G260</f>
        <v>100</v>
      </c>
      <c r="H259" s="45">
        <f>'Single-Family'!H259+'Multi-Family'!K259+'Non-Residential - New Const'!H260</f>
        <v>35747514</v>
      </c>
      <c r="I259" s="45">
        <f>'Single-Family'!I259+'Multi-Family'!L259+'Non-Residential - New Const'!I260</f>
        <v>76</v>
      </c>
      <c r="J259" s="45">
        <f>'Single-Family'!J259+'Multi-Family'!N259+'Non-Residential - New Const'!J260</f>
        <v>46637663.480000004</v>
      </c>
      <c r="K259" s="45">
        <f>'Single-Family'!K259+'Multi-Family'!O259+'Non-Residential - New Const'!K260</f>
        <v>0</v>
      </c>
      <c r="L259" s="45">
        <f>'Single-Family'!L259+'Multi-Family'!Q259+'Non-Residential - New Const'!L260</f>
        <v>0</v>
      </c>
      <c r="M259" s="45">
        <f>'Single-Family'!M259+'Multi-Family'!R259+'Non-Residential - New Const'!M260</f>
        <v>3</v>
      </c>
      <c r="N259" s="45">
        <f>'Single-Family'!N259+'Multi-Family'!T259+'Non-Residential - New Const'!N260</f>
        <v>762921</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12</v>
      </c>
      <c r="T259" s="45">
        <f>'Single-Family'!T259+'Multi-Family'!AC259+'Non-Residential - New Const'!T260</f>
        <v>96939687</v>
      </c>
      <c r="U259" s="21">
        <f t="shared" si="97"/>
        <v>231</v>
      </c>
      <c r="V259" s="22">
        <f t="shared" si="98"/>
        <v>199680666.48000002</v>
      </c>
      <c r="W259" s="19">
        <f>U259-Total!U246</f>
        <v>-8</v>
      </c>
      <c r="X259" s="13">
        <f>W259/Total!U246</f>
        <v>-3.3472803347280332E-2</v>
      </c>
      <c r="Y259" s="12">
        <f>V259-Total!V246</f>
        <v>89697514.210000008</v>
      </c>
      <c r="Z259" s="13">
        <f>Y259/Total!V246</f>
        <v>0.81555685901600317</v>
      </c>
      <c r="AA259" s="12">
        <f t="shared" si="99"/>
        <v>51330267.170000061</v>
      </c>
    </row>
    <row r="260" spans="1:40" x14ac:dyDescent="0.2">
      <c r="A260" s="26" t="s">
        <v>26</v>
      </c>
      <c r="B260" s="139">
        <v>2023</v>
      </c>
      <c r="C260" s="45">
        <f>'Single-Family'!C260+'Multi-Family'!C260+'Non-Residential - New Const'!C261</f>
        <v>7</v>
      </c>
      <c r="D260" s="45">
        <f>'Single-Family'!D260+'Multi-Family'!E260+'Non-Residential - New Const'!D261</f>
        <v>1594667.35</v>
      </c>
      <c r="E260" s="45">
        <f>'Single-Family'!E260+'Multi-Family'!F260+'Non-Residential - New Const'!E261</f>
        <v>31</v>
      </c>
      <c r="F260" s="45">
        <f>'Single-Family'!F260+'Multi-Family'!H260+'Non-Residential - New Const'!F261</f>
        <v>7539261</v>
      </c>
      <c r="G260" s="45">
        <f>'Single-Family'!G260+'Multi-Family'!I260+'Non-Residential - New Const'!G261</f>
        <v>200</v>
      </c>
      <c r="H260" s="45">
        <f>'Single-Family'!H260+'Multi-Family'!K260+'Non-Residential - New Const'!H261</f>
        <v>48785931</v>
      </c>
      <c r="I260" s="45">
        <f>'Single-Family'!I260+'Multi-Family'!L260+'Non-Residential - New Const'!I261</f>
        <v>125</v>
      </c>
      <c r="J260" s="45">
        <f>'Single-Family'!J260+'Multi-Family'!N260+'Non-Residential - New Const'!J261</f>
        <v>69250633.930000007</v>
      </c>
      <c r="K260" s="45">
        <f>'Single-Family'!K260+'Multi-Family'!O260+'Non-Residential - New Const'!K261</f>
        <v>2</v>
      </c>
      <c r="L260" s="45">
        <f>'Single-Family'!L260+'Multi-Family'!Q260+'Non-Residential - New Const'!L261</f>
        <v>892591</v>
      </c>
      <c r="M260" s="45">
        <f>'Single-Family'!M260+'Multi-Family'!R260+'Non-Residential - New Const'!M261</f>
        <v>4</v>
      </c>
      <c r="N260" s="45">
        <f>'Single-Family'!N260+'Multi-Family'!T260+'Non-Residential - New Const'!N261</f>
        <v>1009148</v>
      </c>
      <c r="O260" s="45">
        <f>'Single-Family'!O260+'Multi-Family'!U260+'Non-Residential - New Const'!O261</f>
        <v>1</v>
      </c>
      <c r="P260" s="45">
        <f>'Single-Family'!P260+'Multi-Family'!W260+'Non-Residential - New Const'!P261</f>
        <v>200000</v>
      </c>
      <c r="Q260" s="45">
        <f>'Single-Family'!Q260+'Multi-Family'!X260+'Non-Residential - New Const'!Q261</f>
        <v>0</v>
      </c>
      <c r="R260" s="45">
        <f>'Single-Family'!R260+'Multi-Family'!Z260+'Non-Residential - New Const'!R261</f>
        <v>0</v>
      </c>
      <c r="S260" s="45">
        <f>'Single-Family'!S260+'Multi-Family'!AA260+'Non-Residential - New Const'!S261</f>
        <v>20</v>
      </c>
      <c r="T260" s="45">
        <f>'Single-Family'!T260+'Multi-Family'!AC260+'Non-Residential - New Const'!T261</f>
        <v>9796364</v>
      </c>
      <c r="U260" s="21">
        <f t="shared" si="97"/>
        <v>390</v>
      </c>
      <c r="V260" s="22">
        <f t="shared" si="98"/>
        <v>139068596.28</v>
      </c>
      <c r="W260" s="19">
        <f>U260-Total!U247</f>
        <v>114</v>
      </c>
      <c r="X260" s="13">
        <f>W260/Total!U247</f>
        <v>0.41304347826086957</v>
      </c>
      <c r="Y260" s="12">
        <f>V260-Total!V247</f>
        <v>-244906360.39000002</v>
      </c>
      <c r="Z260" s="13">
        <f>Y260/Total!V247</f>
        <v>-0.63781857679973675</v>
      </c>
      <c r="AA260" s="12">
        <f t="shared" si="99"/>
        <v>-193576093.21999997</v>
      </c>
    </row>
    <row r="261" spans="1:40" x14ac:dyDescent="0.2">
      <c r="A261" s="26" t="s">
        <v>27</v>
      </c>
      <c r="B261" s="139">
        <v>2023</v>
      </c>
      <c r="C261" s="45">
        <f>'Single-Family'!C261+'Multi-Family'!C261+'Non-Residential - New Const'!C262</f>
        <v>7</v>
      </c>
      <c r="D261" s="45">
        <f>'Single-Family'!D261+'Multi-Family'!E261+'Non-Residential - New Const'!D262</f>
        <v>1183510.05</v>
      </c>
      <c r="E261" s="45">
        <f>'Single-Family'!E261+'Multi-Family'!F261+'Non-Residential - New Const'!E262</f>
        <v>4</v>
      </c>
      <c r="F261" s="45">
        <f>'Single-Family'!F261+'Multi-Family'!H261+'Non-Residential - New Const'!F262</f>
        <v>2184970</v>
      </c>
      <c r="G261" s="45">
        <f>'Single-Family'!G261+'Multi-Family'!I261+'Non-Residential - New Const'!G262</f>
        <v>124</v>
      </c>
      <c r="H261" s="45">
        <f>'Single-Family'!H261+'Multi-Family'!K261+'Non-Residential - New Const'!H262</f>
        <v>50576555</v>
      </c>
      <c r="I261" s="45">
        <f>'Single-Family'!I261+'Multi-Family'!L261+'Non-Residential - New Const'!I262</f>
        <v>137</v>
      </c>
      <c r="J261" s="45">
        <f>'Single-Family'!J261+'Multi-Family'!N261+'Non-Residential - New Const'!J262</f>
        <v>52612450.170000002</v>
      </c>
      <c r="K261" s="45">
        <f>'Single-Family'!K261+'Multi-Family'!O261+'Non-Residential - New Const'!K262</f>
        <v>5</v>
      </c>
      <c r="L261" s="45">
        <f>'Single-Family'!L261+'Multi-Family'!Q261+'Non-Residential - New Const'!L262</f>
        <v>1509175</v>
      </c>
      <c r="M261" s="45">
        <f>'Single-Family'!M261+'Multi-Family'!R261+'Non-Residential - New Const'!M262</f>
        <v>4</v>
      </c>
      <c r="N261" s="45">
        <f>'Single-Family'!N261+'Multi-Family'!T261+'Non-Residential - New Const'!N262</f>
        <v>1240484</v>
      </c>
      <c r="O261" s="45">
        <f>'Single-Family'!O261+'Multi-Family'!U261+'Non-Residential - New Const'!O262</f>
        <v>1</v>
      </c>
      <c r="P261" s="45">
        <f>'Single-Family'!P261+'Multi-Family'!W261+'Non-Residential - New Const'!P262</f>
        <v>965000</v>
      </c>
      <c r="Q261" s="45">
        <f>'Single-Family'!Q261+'Multi-Family'!X261+'Non-Residential - New Const'!Q262</f>
        <v>0</v>
      </c>
      <c r="R261" s="45">
        <f>'Single-Family'!R261+'Multi-Family'!Z261+'Non-Residential - New Const'!R262</f>
        <v>0</v>
      </c>
      <c r="S261" s="45">
        <f>'Single-Family'!S261+'Multi-Family'!AA261+'Non-Residential - New Const'!S262</f>
        <v>9</v>
      </c>
      <c r="T261" s="45">
        <f>'Single-Family'!T261+'Multi-Family'!AC261+'Non-Residential - New Const'!T262</f>
        <v>14762594</v>
      </c>
      <c r="U261" s="21">
        <f t="shared" si="97"/>
        <v>291</v>
      </c>
      <c r="V261" s="22">
        <f t="shared" si="98"/>
        <v>125034738.22</v>
      </c>
      <c r="W261" s="19">
        <f>U261-Total!U248</f>
        <v>86</v>
      </c>
      <c r="X261" s="13">
        <f>W261/Total!U248</f>
        <v>0.4195121951219512</v>
      </c>
      <c r="Y261" s="12">
        <f>V261-Total!V248</f>
        <v>-16043109.950000018</v>
      </c>
      <c r="Z261" s="13">
        <f>Y261/Total!V248</f>
        <v>-0.11371813617874248</v>
      </c>
      <c r="AA261" s="12">
        <f t="shared" si="99"/>
        <v>-209619203.16999999</v>
      </c>
    </row>
    <row r="262" spans="1:40" x14ac:dyDescent="0.2">
      <c r="A262" s="26" t="s">
        <v>28</v>
      </c>
      <c r="B262" s="139">
        <v>2023</v>
      </c>
      <c r="C262" s="45">
        <f>'Single-Family'!C262+'Multi-Family'!C262+'Non-Residential - New Const'!C263</f>
        <v>5</v>
      </c>
      <c r="D262" s="45">
        <f>'Single-Family'!D262+'Multi-Family'!E262+'Non-Residential - New Const'!D263</f>
        <v>917814</v>
      </c>
      <c r="E262" s="45">
        <f>'Single-Family'!E262+'Multi-Family'!F262+'Non-Residential - New Const'!E263</f>
        <v>14</v>
      </c>
      <c r="F262" s="45">
        <f>'Single-Family'!F262+'Multi-Family'!H262+'Non-Residential - New Const'!F263</f>
        <v>2678960</v>
      </c>
      <c r="G262" s="45">
        <f>'Single-Family'!G262+'Multi-Family'!I262+'Non-Residential - New Const'!G263</f>
        <v>72</v>
      </c>
      <c r="H262" s="45">
        <f>'Single-Family'!H262+'Multi-Family'!K262+'Non-Residential - New Const'!H263</f>
        <v>31935315</v>
      </c>
      <c r="I262" s="45">
        <f>'Single-Family'!I262+'Multi-Family'!L262+'Non-Residential - New Const'!I263</f>
        <v>57</v>
      </c>
      <c r="J262" s="45">
        <f>'Single-Family'!J262+'Multi-Family'!N262+'Non-Residential - New Const'!J263</f>
        <v>31979275.109999999</v>
      </c>
      <c r="K262" s="45">
        <f>'Single-Family'!K262+'Multi-Family'!O262+'Non-Residential - New Const'!K263</f>
        <v>1</v>
      </c>
      <c r="L262" s="45">
        <f>'Single-Family'!L262+'Multi-Family'!Q262+'Non-Residential - New Const'!L263</f>
        <v>269865</v>
      </c>
      <c r="M262" s="45">
        <f>'Single-Family'!M262+'Multi-Family'!R262+'Non-Residential - New Const'!M263</f>
        <v>10</v>
      </c>
      <c r="N262" s="45">
        <f>'Single-Family'!N262+'Multi-Family'!T262+'Non-Residential - New Const'!N263</f>
        <v>2038574</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5</v>
      </c>
      <c r="T262" s="45">
        <f>'Single-Family'!T262+'Multi-Family'!AC262+'Non-Residential - New Const'!T263</f>
        <v>2263295</v>
      </c>
      <c r="U262" s="21">
        <f t="shared" si="97"/>
        <v>164</v>
      </c>
      <c r="V262" s="22">
        <f t="shared" si="98"/>
        <v>72083098.109999999</v>
      </c>
      <c r="W262" s="19">
        <f>U262-Total!U249</f>
        <v>-2</v>
      </c>
      <c r="X262" s="13">
        <f>W262/Total!U249</f>
        <v>-1.2048192771084338E-2</v>
      </c>
      <c r="Y262" s="12">
        <f>V262-Total!V249</f>
        <v>-20119921.439999998</v>
      </c>
      <c r="Z262" s="13">
        <f>Y262/Total!V249</f>
        <v>-0.21821325958950114</v>
      </c>
      <c r="AA262" s="12">
        <f>AA261+Y262</f>
        <v>-229739124.60999998</v>
      </c>
    </row>
    <row r="263" spans="1:40" ht="13.5" thickBot="1" x14ac:dyDescent="0.25">
      <c r="A263" s="27" t="s">
        <v>29</v>
      </c>
      <c r="B263" s="149">
        <v>2023</v>
      </c>
      <c r="C263" s="150">
        <f>'Single-Family'!C263+'Multi-Family'!C263+'Non-Residential - New Const'!C264</f>
        <v>74</v>
      </c>
      <c r="D263" s="150">
        <f>'Single-Family'!D263+'Multi-Family'!E263+'Non-Residential - New Const'!D264</f>
        <v>131751833.66</v>
      </c>
      <c r="E263" s="150">
        <f>'Single-Family'!E263+'Multi-Family'!F263+'Non-Residential - New Const'!E264</f>
        <v>217</v>
      </c>
      <c r="F263" s="150">
        <f>'Single-Family'!F263+'Multi-Family'!H263+'Non-Residential - New Const'!F264</f>
        <v>136529810</v>
      </c>
      <c r="G263" s="150">
        <f>'Single-Family'!G263+'Multi-Family'!I263+'Non-Residential - New Const'!G264</f>
        <v>1581</v>
      </c>
      <c r="H263" s="150">
        <f>'Single-Family'!H263+'Multi-Family'!K263+'Non-Residential - New Const'!H264</f>
        <v>451545086</v>
      </c>
      <c r="I263" s="150">
        <f>'Single-Family'!I263+'Multi-Family'!L263+'Non-Residential - New Const'!I264</f>
        <v>1113</v>
      </c>
      <c r="J263" s="150">
        <f>'Single-Family'!J263+'Multi-Family'!N263+'Non-Residential - New Const'!J264</f>
        <v>562990360.41999996</v>
      </c>
      <c r="K263" s="150">
        <f>'Single-Family'!K263+'Multi-Family'!O263+'Non-Residential - New Const'!K263</f>
        <v>38</v>
      </c>
      <c r="L263" s="150">
        <f>'Single-Family'!L263+'Multi-Family'!Q263+'Non-Residential - New Const'!L264</f>
        <v>54949363.399999999</v>
      </c>
      <c r="M263" s="150">
        <f>'Single-Family'!M263+'Multi-Family'!R263+'Non-Residential - New Const'!M264</f>
        <v>65</v>
      </c>
      <c r="N263" s="150">
        <f>'Single-Family'!N263+'Multi-Family'!T263+'Non-Residential - New Const'!N264</f>
        <v>17661226</v>
      </c>
      <c r="O263" s="150">
        <f>'Single-Family'!O263+'Multi-Family'!U263+'Non-Residential - New Const'!O264</f>
        <v>9</v>
      </c>
      <c r="P263" s="150">
        <f>'Single-Family'!P263+'Multi-Family'!W263+'Non-Residential - New Const'!P264</f>
        <v>3650000</v>
      </c>
      <c r="Q263" s="150">
        <f>'Single-Family'!Q263+'Multi-Family'!X263+'Non-Residential - New Const'!Q264</f>
        <v>13</v>
      </c>
      <c r="R263" s="150">
        <f>'Single-Family'!R263+'Multi-Family'!Z263+'Non-Residential - New Const'!R264</f>
        <v>0</v>
      </c>
      <c r="S263" s="150">
        <f>'Single-Family'!S263+'Multi-Family'!AA263+'Non-Residential - New Const'!S264</f>
        <v>101</v>
      </c>
      <c r="T263" s="150">
        <f>'Single-Family'!T263+'Multi-Family'!AC263+'Non-Residential - New Const'!T264</f>
        <v>216388989</v>
      </c>
      <c r="U263" s="143">
        <f>E263+S263+Q263+O263+M263+K263+I263+G263+C263</f>
        <v>3211</v>
      </c>
      <c r="V263" s="144">
        <f>F263+T263+R263+P263+N263+L263+J263+H263+D263</f>
        <v>1575466668.48</v>
      </c>
      <c r="W263" s="145">
        <f>U263-Total!U250</f>
        <v>22</v>
      </c>
      <c r="X263" s="146">
        <f>W263/Total!U250</f>
        <v>6.8987143305111317E-3</v>
      </c>
      <c r="Y263" s="147">
        <f>V263-Total!V250</f>
        <v>-236619002.61000013</v>
      </c>
      <c r="Z263" s="146">
        <f>Y263/Total!V250</f>
        <v>-0.13057826480558715</v>
      </c>
      <c r="AA263" s="147">
        <f>Y263</f>
        <v>-236619002.61000013</v>
      </c>
    </row>
    <row r="264" spans="1:40" x14ac:dyDescent="0.2">
      <c r="A264" s="138" t="s">
        <v>17</v>
      </c>
      <c r="B264" s="139">
        <v>2024</v>
      </c>
      <c r="C264" s="45">
        <f>'Single-Family'!C264+'Multi-Family'!C264+'Non-Residential - New Const'!C265</f>
        <v>1</v>
      </c>
      <c r="D264" s="45">
        <f>'Single-Family'!D264+'Multi-Family'!E264+'Non-Residential - New Const'!D265</f>
        <v>112908</v>
      </c>
      <c r="E264" s="45">
        <f>'Single-Family'!E264+'Multi-Family'!F264+'Non-Residential - New Const'!E265</f>
        <v>19</v>
      </c>
      <c r="F264" s="45">
        <f>'Single-Family'!F264+'Multi-Family'!H264+'Non-Residential - New Const'!F265</f>
        <v>6570925</v>
      </c>
      <c r="G264" s="45">
        <f>'Single-Family'!G264+'Multi-Family'!I264+'Non-Residential - New Const'!G265</f>
        <v>88</v>
      </c>
      <c r="H264" s="45">
        <f>'Single-Family'!H264+'Multi-Family'!K264+'Non-Residential - New Const'!H265</f>
        <v>160047727</v>
      </c>
      <c r="I264" s="45">
        <f>'Single-Family'!I264+'Multi-Family'!L264+'Non-Residential - New Const'!I265</f>
        <v>54</v>
      </c>
      <c r="J264" s="45">
        <f>'Single-Family'!J264+'Multi-Family'!N264+'Non-Residential - New Const'!J265</f>
        <v>16289867.960000001</v>
      </c>
      <c r="K264" s="45">
        <f>'Single-Family'!K264+'Multi-Family'!O264+'Non-Residential - New Const'!K265</f>
        <v>2</v>
      </c>
      <c r="L264" s="45">
        <f>'Single-Family'!L264+'Multi-Family'!Q264+'Non-Residential - New Const'!L265</f>
        <v>372558</v>
      </c>
      <c r="M264" s="45">
        <f>'Single-Family'!M264+'Multi-Family'!R264+'Non-Residential - New Const'!M265</f>
        <v>0</v>
      </c>
      <c r="N264" s="45">
        <f>'Single-Family'!N264+'Multi-Family'!T264+'Non-Residential - New Const'!N265</f>
        <v>0</v>
      </c>
      <c r="O264" s="45">
        <f>'Single-Family'!O264+'Multi-Family'!U264+'Non-Residential - New Const'!O265</f>
        <v>0</v>
      </c>
      <c r="P264" s="45">
        <f>'Single-Family'!P264+'Multi-Family'!W264+'Non-Residential - New Const'!P265</f>
        <v>0</v>
      </c>
      <c r="Q264" s="45">
        <f>'Single-Family'!Q264+'Multi-Family'!X264+'Non-Residential - New Const'!Q265</f>
        <v>1</v>
      </c>
      <c r="R264" s="45">
        <f>'Single-Family'!R264+'Multi-Family'!Z264+'Non-Residential - New Const'!R265</f>
        <v>400000</v>
      </c>
      <c r="S264" s="45">
        <f>'Single-Family'!S264+'Multi-Family'!AA264+'Non-Residential - New Const'!S265</f>
        <v>3</v>
      </c>
      <c r="T264" s="45">
        <f>'Single-Family'!T264+'Multi-Family'!AC264+'Non-Residential - New Const'!T265</f>
        <v>83926667</v>
      </c>
      <c r="U264" s="21">
        <f>E264+S264+Q264+O264+M264+K264+I264+G264+C264</f>
        <v>168</v>
      </c>
      <c r="V264" s="22">
        <f>F264+T264+R264+P264+N264+L264+J264+H264+D264</f>
        <v>267720652.96000001</v>
      </c>
      <c r="W264" s="19">
        <f>U264-Total!U251</f>
        <v>-53</v>
      </c>
      <c r="X264" s="13">
        <f>W264/Total!U251</f>
        <v>-0.23981900452488689</v>
      </c>
      <c r="Y264" s="12">
        <f>V264-Total!V251</f>
        <v>161603134.44999999</v>
      </c>
      <c r="Z264" s="13">
        <f>Y264/Total!V251</f>
        <v>1.5228695197463678</v>
      </c>
      <c r="AA264" s="166"/>
      <c r="AC264" s="26">
        <f t="array" ref="AC264:AN265">TRANSPOSE(U264:V275)</f>
        <v>168</v>
      </c>
      <c r="AD264" s="26">
        <v>399</v>
      </c>
      <c r="AE264" s="26">
        <v>319</v>
      </c>
      <c r="AF264" s="26">
        <v>374</v>
      </c>
      <c r="AG264" s="26">
        <v>274</v>
      </c>
      <c r="AH264" s="26">
        <v>258</v>
      </c>
      <c r="AI264" s="26">
        <v>425</v>
      </c>
      <c r="AJ264" s="26">
        <v>325</v>
      </c>
      <c r="AK264" s="26">
        <v>0</v>
      </c>
      <c r="AL264" s="26">
        <v>0</v>
      </c>
      <c r="AM264" s="26">
        <v>0</v>
      </c>
      <c r="AN264" s="26">
        <v>0</v>
      </c>
    </row>
    <row r="265" spans="1:40" x14ac:dyDescent="0.2">
      <c r="A265" s="26" t="s">
        <v>18</v>
      </c>
      <c r="B265" s="139">
        <v>2024</v>
      </c>
      <c r="C265" s="45">
        <f>'Single-Family'!C265+'Multi-Family'!C265+'Non-Residential - New Const'!C266</f>
        <v>5</v>
      </c>
      <c r="D265" s="45">
        <f>'Single-Family'!D265+'Multi-Family'!E265+'Non-Residential - New Const'!D266</f>
        <v>1023555</v>
      </c>
      <c r="E265" s="163">
        <f>'Single-Family'!E265+'Multi-Family'!F265+'Non-Residential - New Const'!E266</f>
        <v>20</v>
      </c>
      <c r="F265" s="163">
        <f>'Single-Family'!F265+'Multi-Family'!H265+'Non-Residential - New Const'!F266</f>
        <v>5350297</v>
      </c>
      <c r="G265" s="45">
        <f>'Single-Family'!G265+'Multi-Family'!I265+'Non-Residential - New Const'!G266</f>
        <v>257</v>
      </c>
      <c r="H265" s="45">
        <f>'Single-Family'!H265+'Multi-Family'!K265+'Non-Residential - New Const'!H266</f>
        <v>29737142</v>
      </c>
      <c r="I265" s="45">
        <f>'Single-Family'!I265+'Multi-Family'!I265+'Non-Residential - New Const'!I266</f>
        <v>96</v>
      </c>
      <c r="J265" s="45">
        <f>'Single-Family'!J265+'Multi-Family'!K265+'Non-Residential - New Const'!J266</f>
        <v>25443447.490000002</v>
      </c>
      <c r="K265" s="45">
        <f>'Single-Family'!K265+'Multi-Family'!O265+'Non-Residential - New Const'!K266</f>
        <v>7</v>
      </c>
      <c r="L265" s="45">
        <f>'Single-Family'!L265+'Multi-Family'!Q265+'Non-Residential - New Const'!L266</f>
        <v>2344067</v>
      </c>
      <c r="M265" s="45">
        <f>'Single-Family'!M265+'Multi-Family'!R265+'Non-Residential - New Const'!M266</f>
        <v>8</v>
      </c>
      <c r="N265" s="45">
        <f>'Single-Family'!N265+'Multi-Family'!T265+'Non-Residential - New Const'!N266</f>
        <v>2010070</v>
      </c>
      <c r="O265" s="45">
        <f>'Single-Family'!O265+'Multi-Family'!U265+'Non-Residential - New Const'!O266</f>
        <v>0</v>
      </c>
      <c r="P265" s="45">
        <f>'Single-Family'!P265+'Multi-Family'!W265+'Non-Residential - New Const'!P266</f>
        <v>0</v>
      </c>
      <c r="Q265" s="45">
        <f>'Single-Family'!Q265+'Multi-Family'!X265+'Non-Residential - New Const'!Q266</f>
        <v>2</v>
      </c>
      <c r="R265" s="45">
        <f>'Single-Family'!R265+'Multi-Family'!Z265+'Non-Residential - New Const'!R266</f>
        <v>707371</v>
      </c>
      <c r="S265" s="45">
        <f>'Single-Family'!S265+'Multi-Family'!AA265+'Non-Residential - New Const'!S266</f>
        <v>4</v>
      </c>
      <c r="T265" s="45">
        <f>'Single-Family'!T265+'Multi-Family'!AC265+'Non-Residential - New Const'!T266</f>
        <v>1490346</v>
      </c>
      <c r="U265" s="21">
        <f t="shared" ref="U265:U275" si="101">E265+S265+Q265+O265+M265+K265+I265+G265+C265</f>
        <v>399</v>
      </c>
      <c r="V265" s="22">
        <f t="shared" ref="V265:V275" si="102">F265+T265+R265+P265+N265+L265+J265+H265+D265</f>
        <v>68106295.49000001</v>
      </c>
      <c r="W265" s="19">
        <f>U265-Total!U252</f>
        <v>222</v>
      </c>
      <c r="X265" s="13">
        <f>W265/Total!U252</f>
        <v>1.2542372881355932</v>
      </c>
      <c r="Y265" s="12">
        <f>V265-Total!V252</f>
        <v>-45755274.899999991</v>
      </c>
      <c r="Z265" s="13">
        <f>Y265/Total!V252</f>
        <v>-0.4018500249318403</v>
      </c>
      <c r="AA265" s="166"/>
      <c r="AC265" s="26">
        <v>267720652.96000001</v>
      </c>
      <c r="AD265" s="26">
        <v>68106295.49000001</v>
      </c>
      <c r="AE265" s="26">
        <v>73995283.409999996</v>
      </c>
      <c r="AF265" s="26">
        <v>148217153.94999999</v>
      </c>
      <c r="AG265" s="26">
        <v>132407279.31</v>
      </c>
      <c r="AH265" s="26">
        <v>81230286.280000001</v>
      </c>
      <c r="AI265" s="26">
        <v>159530163.56999999</v>
      </c>
      <c r="AJ265" s="26">
        <v>88291409.24000001</v>
      </c>
      <c r="AK265" s="26">
        <v>0</v>
      </c>
      <c r="AL265" s="26">
        <v>0</v>
      </c>
      <c r="AM265" s="26">
        <v>0</v>
      </c>
      <c r="AN265" s="26">
        <v>0</v>
      </c>
    </row>
    <row r="266" spans="1:40" x14ac:dyDescent="0.2">
      <c r="A266" s="26" t="s">
        <v>19</v>
      </c>
      <c r="B266" s="139">
        <v>2024</v>
      </c>
      <c r="C266" s="45">
        <f>'Single-Family'!C266+'Multi-Family'!C266+'Non-Residential - New Const'!C267</f>
        <v>3</v>
      </c>
      <c r="D266" s="45">
        <f>'Single-Family'!D266+'Multi-Family'!E266+'Non-Residential - New Const'!D267</f>
        <v>432919</v>
      </c>
      <c r="E266" s="45">
        <f>'Single-Family'!E266+'Multi-Family'!F266+'Non-Residential - New Const'!E267</f>
        <v>5</v>
      </c>
      <c r="F266" s="45">
        <f>'Single-Family'!F266+'Multi-Family'!H266+'Non-Residential - New Const'!F267</f>
        <v>2223154</v>
      </c>
      <c r="G266" s="45">
        <f>'Single-Family'!G266+'Multi-Family'!I266+'Non-Residential - New Const'!G267</f>
        <v>184</v>
      </c>
      <c r="H266" s="45">
        <f>'Single-Family'!H266+'Multi-Family'!K266+'Non-Residential - New Const'!H267</f>
        <v>30494093.879999999</v>
      </c>
      <c r="I266" s="45">
        <f>'Single-Family'!I266+'Multi-Family'!L266+'Non-Residential - New Const'!I267</f>
        <v>95</v>
      </c>
      <c r="J266" s="45">
        <f>'Single-Family'!J266+'Multi-Family'!N266+'Non-Residential - New Const'!J267</f>
        <v>31180846.530000001</v>
      </c>
      <c r="K266" s="45">
        <f>'Single-Family'!K266+'Multi-Family'!O266+'Non-Residential - New Const'!K267</f>
        <v>3</v>
      </c>
      <c r="L266" s="45">
        <f>'Single-Family'!L266+'Multi-Family'!Q266+'Non-Residential - New Const'!L267</f>
        <v>854282</v>
      </c>
      <c r="M266" s="45">
        <f>'Single-Family'!M266+'Multi-Family'!R266+'Non-Residential - New Const'!M267</f>
        <v>8</v>
      </c>
      <c r="N266" s="45">
        <f>'Single-Family'!N266+'Multi-Family'!T266+'Non-Residential - New Const'!N267</f>
        <v>2432165</v>
      </c>
      <c r="O266" s="45">
        <f>'Single-Family'!O266+'Multi-Family'!U266+'Non-Residential - New Const'!O267</f>
        <v>4</v>
      </c>
      <c r="P266" s="45">
        <f>'Single-Family'!P266+'Multi-Family'!W266+'Non-Residential - New Const'!P267</f>
        <v>1320000</v>
      </c>
      <c r="Q266" s="45">
        <f>'Single-Family'!Q266+'Multi-Family'!X266+'Non-Residential - New Const'!Q267</f>
        <v>3</v>
      </c>
      <c r="R266" s="45">
        <f>'Single-Family'!R266+'Multi-Family'!Z266+'Non-Residential - New Const'!R267</f>
        <v>1040000</v>
      </c>
      <c r="S266" s="45">
        <f>'Single-Family'!S266+'Multi-Family'!AA266+'Non-Residential - New Const'!S267</f>
        <v>14</v>
      </c>
      <c r="T266" s="45">
        <f>'Single-Family'!T266+'Multi-Family'!AC266+'Non-Residential - New Const'!T267</f>
        <v>4017823</v>
      </c>
      <c r="U266" s="21">
        <f t="shared" si="101"/>
        <v>319</v>
      </c>
      <c r="V266" s="22">
        <f t="shared" si="102"/>
        <v>73995283.409999996</v>
      </c>
      <c r="W266" s="19">
        <f>U266-Total!U253</f>
        <v>32</v>
      </c>
      <c r="X266" s="13">
        <f>W266/Total!U253</f>
        <v>0.11149825783972125</v>
      </c>
      <c r="Y266" s="12">
        <f>V266-Total!V253</f>
        <v>-70602296.070000023</v>
      </c>
      <c r="Z266" s="13">
        <f>Y266/Total!V253</f>
        <v>-0.48826748223517369</v>
      </c>
      <c r="AA266" s="166"/>
      <c r="AC266" s="26">
        <f>AC265/$AC$137</f>
        <v>267.72065296</v>
      </c>
      <c r="AD266" s="26">
        <f t="shared" ref="AD266:AN266" si="103">AD265/$AC$137</f>
        <v>68.106295490000008</v>
      </c>
      <c r="AE266" s="26">
        <f t="shared" si="103"/>
        <v>73.995283409999999</v>
      </c>
      <c r="AF266" s="26">
        <f t="shared" si="103"/>
        <v>148.21715394999998</v>
      </c>
      <c r="AG266" s="26">
        <f t="shared" si="103"/>
        <v>132.40727931000001</v>
      </c>
      <c r="AH266" s="26">
        <f t="shared" si="103"/>
        <v>81.230286280000001</v>
      </c>
      <c r="AI266" s="26">
        <f t="shared" si="103"/>
        <v>159.53016356999998</v>
      </c>
      <c r="AJ266" s="26">
        <f t="shared" si="103"/>
        <v>88.291409240000007</v>
      </c>
      <c r="AK266" s="26">
        <f t="shared" si="103"/>
        <v>0</v>
      </c>
      <c r="AL266" s="26">
        <f t="shared" si="103"/>
        <v>0</v>
      </c>
      <c r="AM266" s="26">
        <f t="shared" si="103"/>
        <v>0</v>
      </c>
      <c r="AN266" s="26">
        <f t="shared" si="103"/>
        <v>0</v>
      </c>
    </row>
    <row r="267" spans="1:40" x14ac:dyDescent="0.2">
      <c r="A267" s="26" t="s">
        <v>20</v>
      </c>
      <c r="B267" s="139">
        <v>2024</v>
      </c>
      <c r="C267" s="45">
        <f>'Single-Family'!C267+'Multi-Family'!C267+'Non-Residential - New Const'!C268</f>
        <v>5</v>
      </c>
      <c r="D267" s="45">
        <f>'Single-Family'!D267+'Multi-Family'!E267+'Non-Residential - New Const'!D268</f>
        <v>814173</v>
      </c>
      <c r="E267" s="163">
        <f>'Single-Family'!E267+'Multi-Family'!F267+'Non-Residential - New Const'!E268</f>
        <v>31</v>
      </c>
      <c r="F267" s="163">
        <f>'Single-Family'!F267+'Multi-Family'!H267+'Non-Residential - New Const'!F268</f>
        <v>7086990</v>
      </c>
      <c r="G267" s="45">
        <f>'Single-Family'!G267+'Multi-Family'!I267+'Non-Residential - New Const'!G268</f>
        <v>173</v>
      </c>
      <c r="H267" s="45">
        <f>'Single-Family'!H267+'Multi-Family'!K267+'Non-Residential - New Const'!H268</f>
        <v>45117271</v>
      </c>
      <c r="I267" s="45">
        <f>'Single-Family'!I267+'Multi-Family'!L267+'Non-Residential - New Const'!I268</f>
        <v>138</v>
      </c>
      <c r="J267" s="45">
        <f>'Single-Family'!J267+'Multi-Family'!N267+'Non-Residential - New Const'!J268</f>
        <v>80451235.549999997</v>
      </c>
      <c r="K267" s="45">
        <f>'Single-Family'!K267+'Multi-Family'!O267+'Non-Residential - New Const'!K268</f>
        <v>10</v>
      </c>
      <c r="L267" s="45">
        <f>'Single-Family'!L267+'Multi-Family'!Q267+'Non-Residential - New Const'!L268</f>
        <v>9095835.4000000004</v>
      </c>
      <c r="M267" s="45">
        <f>'Single-Family'!M267+'Multi-Family'!R267+'Non-Residential - New Const'!M268</f>
        <v>6</v>
      </c>
      <c r="N267" s="45">
        <f>'Single-Family'!N267+'Multi-Family'!T267+'Non-Residential - New Const'!N268</f>
        <v>1495685</v>
      </c>
      <c r="O267" s="45">
        <f>'Single-Family'!O267+'Multi-Family'!U267+'Non-Residential - New Const'!O268</f>
        <v>2</v>
      </c>
      <c r="P267" s="45">
        <f>'Single-Family'!P267+'Multi-Family'!W267+'Non-Residential - New Const'!P268</f>
        <v>750000</v>
      </c>
      <c r="Q267" s="45">
        <f>'Single-Family'!Q267+'Multi-Family'!X267+'Non-Residential - New Const'!Q268</f>
        <v>1</v>
      </c>
      <c r="R267" s="45">
        <f>'Single-Family'!R267+'Multi-Family'!Z267+'Non-Residential - New Const'!R268</f>
        <v>300000</v>
      </c>
      <c r="S267" s="45">
        <f>'Single-Family'!S267+'Multi-Family'!AA267+'Non-Residential - New Const'!S268</f>
        <v>8</v>
      </c>
      <c r="T267" s="45">
        <f>'Single-Family'!T267+'Multi-Family'!AC267+'Non-Residential - New Const'!T268</f>
        <v>3105964</v>
      </c>
      <c r="U267" s="21">
        <f t="shared" si="101"/>
        <v>374</v>
      </c>
      <c r="V267" s="22">
        <f t="shared" si="102"/>
        <v>148217153.94999999</v>
      </c>
      <c r="W267" s="19">
        <f>U267-Total!U254</f>
        <v>129</v>
      </c>
      <c r="X267" s="13">
        <f>W267/Total!U254</f>
        <v>0.52653061224489794</v>
      </c>
      <c r="Y267" s="12">
        <f>V267-Total!V254</f>
        <v>-80450806.24000001</v>
      </c>
      <c r="Z267" s="13">
        <f>Y267/Total!V254</f>
        <v>-0.35182369306637234</v>
      </c>
      <c r="AA267" s="166"/>
    </row>
    <row r="268" spans="1:40" x14ac:dyDescent="0.2">
      <c r="A268" s="26" t="s">
        <v>21</v>
      </c>
      <c r="B268" s="139">
        <v>2024</v>
      </c>
      <c r="C268" s="45">
        <f>'Single-Family'!C268+'Multi-Family'!C268+'Non-Residential - New Const'!C269</f>
        <v>4</v>
      </c>
      <c r="D268" s="45">
        <f>'Single-Family'!D268+'Multi-Family'!E268+'Non-Residential - New Const'!D269</f>
        <v>1104117</v>
      </c>
      <c r="E268" s="163">
        <f>'Single-Family'!E268+'Multi-Family'!F268+'Non-Residential - New Const'!E269</f>
        <v>2</v>
      </c>
      <c r="F268" s="163">
        <f>'Single-Family'!F268+'Multi-Family'!H268+'Non-Residential - New Const'!F269</f>
        <v>694990</v>
      </c>
      <c r="G268" s="45">
        <f>'Single-Family'!G268+'Multi-Family'!I268+'Non-Residential - New Const'!G269</f>
        <v>121</v>
      </c>
      <c r="H268" s="45">
        <f>'Single-Family'!H268+'Multi-Family'!K268+'Non-Residential - New Const'!H269</f>
        <v>58840819</v>
      </c>
      <c r="I268" s="45">
        <f>'Single-Family'!I268+'Multi-Family'!L268+'Non-Residential - New Const'!I269</f>
        <v>126</v>
      </c>
      <c r="J268" s="45">
        <f>'Single-Family'!J268+'Multi-Family'!N268+'Non-Residential - New Const'!J269</f>
        <v>36460169.310000002</v>
      </c>
      <c r="K268" s="45">
        <f>'Single-Family'!K268+'Multi-Family'!O268+'Non-Residential - New Const'!K269</f>
        <v>3</v>
      </c>
      <c r="L268" s="45">
        <f>'Single-Family'!L268+'Multi-Family'!Q268+'Non-Residential - New Const'!L269</f>
        <v>963657</v>
      </c>
      <c r="M268" s="45">
        <f>'Single-Family'!M268+'Multi-Family'!R268+'Non-Residential - New Const'!M269</f>
        <v>8</v>
      </c>
      <c r="N268" s="45">
        <f>'Single-Family'!N268+'Multi-Family'!T268+'Non-Residential - New Const'!N269</f>
        <v>1783590</v>
      </c>
      <c r="O268" s="45">
        <f>'Single-Family'!O268+'Multi-Family'!U268+'Non-Residential - New Const'!O269</f>
        <v>3</v>
      </c>
      <c r="P268" s="45">
        <f>'Single-Family'!P268+'Multi-Family'!W268+'Non-Residential - New Const'!P269</f>
        <v>1740000</v>
      </c>
      <c r="Q268" s="45">
        <f>'Single-Family'!Q268+'Multi-Family'!X268+'Non-Residential - New Const'!Q269</f>
        <v>1</v>
      </c>
      <c r="R268" s="45">
        <f>'Single-Family'!R268+'Multi-Family'!Z268+'Non-Residential - New Const'!R269</f>
        <v>430000</v>
      </c>
      <c r="S268" s="45">
        <f>'Single-Family'!S268+'Multi-Family'!AA268+'Non-Residential - New Const'!S269</f>
        <v>6</v>
      </c>
      <c r="T268" s="45">
        <f>'Single-Family'!T268+'Multi-Family'!AC268+'Non-Residential - New Const'!T269</f>
        <v>30389937</v>
      </c>
      <c r="U268" s="21">
        <f t="shared" si="101"/>
        <v>274</v>
      </c>
      <c r="V268" s="22">
        <f t="shared" si="102"/>
        <v>132407279.31</v>
      </c>
      <c r="W268" s="19">
        <f>U268-Total!U255</f>
        <v>-33</v>
      </c>
      <c r="X268" s="13">
        <f>W268/Total!U255</f>
        <v>-0.10749185667752444</v>
      </c>
      <c r="Y268" s="12">
        <f>V268-Total!V255</f>
        <v>-12981736.979999989</v>
      </c>
      <c r="Z268" s="13">
        <f>Y268/Total!V255</f>
        <v>-8.9289667894210015E-2</v>
      </c>
      <c r="AA268" s="166"/>
    </row>
    <row r="269" spans="1:40" x14ac:dyDescent="0.2">
      <c r="A269" s="26" t="s">
        <v>22</v>
      </c>
      <c r="B269" s="139">
        <v>2024</v>
      </c>
      <c r="C269" s="45">
        <f>'Single-Family'!C269+'Multi-Family'!C269+'Non-Residential - New Const'!C270</f>
        <v>2</v>
      </c>
      <c r="D269" s="45">
        <f>'Single-Family'!D269+'Multi-Family'!E269+'Non-Residential - New Const'!D270</f>
        <v>483105</v>
      </c>
      <c r="E269" s="163">
        <f>'Single-Family'!E269+'Multi-Family'!F269+'Non-Residential - New Const'!E270</f>
        <v>3</v>
      </c>
      <c r="F269" s="163">
        <f>'Single-Family'!F269+'Multi-Family'!H269+'Non-Residential - New Const'!F270</f>
        <v>521164</v>
      </c>
      <c r="G269" s="45">
        <f>'Single-Family'!G269+'Multi-Family'!I269+'Non-Residential - New Const'!G270</f>
        <v>128</v>
      </c>
      <c r="H269" s="45">
        <f>'Single-Family'!H269+'Multi-Family'!K269+'Non-Residential - New Const'!H270</f>
        <v>28203409</v>
      </c>
      <c r="I269" s="45">
        <f>'Single-Family'!I269+'Multi-Family'!L269+'Non-Residential - New Const'!I270</f>
        <v>100</v>
      </c>
      <c r="J269" s="45">
        <f>'Single-Family'!J269+'Multi-Family'!N269+'Non-Residential - New Const'!J270</f>
        <v>41335963.280000001</v>
      </c>
      <c r="K269" s="45">
        <f>'Single-Family'!K269+'Multi-Family'!O269+'Non-Residential - New Const'!K270</f>
        <v>9</v>
      </c>
      <c r="L269" s="45">
        <f>'Single-Family'!L269+'Multi-Family'!Q269+'Non-Residential - New Const'!L270</f>
        <v>3140497</v>
      </c>
      <c r="M269" s="45">
        <f>'Single-Family'!M269+'Multi-Family'!R269+'Non-Residential - New Const'!M270</f>
        <v>8</v>
      </c>
      <c r="N269" s="45">
        <f>'Single-Family'!N269+'Multi-Family'!T269+'Non-Residential - New Const'!N270</f>
        <v>2342305</v>
      </c>
      <c r="O269" s="45">
        <f>'Single-Family'!O269+'Multi-Family'!U269+'Non-Residential - New Const'!O270</f>
        <v>1</v>
      </c>
      <c r="P269" s="45">
        <f>'Single-Family'!P269+'Multi-Family'!W269+'Non-Residential - New Const'!P270</f>
        <v>400000</v>
      </c>
      <c r="Q269" s="45">
        <f>'Single-Family'!Q269+'Multi-Family'!X269+'Non-Residential - New Const'!Q270</f>
        <v>3</v>
      </c>
      <c r="R269" s="45">
        <f>'Single-Family'!R269+'Multi-Family'!Z269+'Non-Residential - New Const'!R270</f>
        <v>1800000</v>
      </c>
      <c r="S269" s="45">
        <f>'Single-Family'!S269+'Multi-Family'!AA269+'Non-Residential - New Const'!S270</f>
        <v>4</v>
      </c>
      <c r="T269" s="45">
        <f>'Single-Family'!T269+'Multi-Family'!AC269+'Non-Residential - New Const'!T270</f>
        <v>3003843</v>
      </c>
      <c r="U269" s="21">
        <f t="shared" si="101"/>
        <v>258</v>
      </c>
      <c r="V269" s="22">
        <f t="shared" si="102"/>
        <v>81230286.280000001</v>
      </c>
      <c r="W269" s="19">
        <f>U269-Total!U256</f>
        <v>-36</v>
      </c>
      <c r="X269" s="13">
        <f>W269/Total!U256</f>
        <v>-0.12244897959183673</v>
      </c>
      <c r="Y269" s="12">
        <f>V269-Total!V256</f>
        <v>-72081021.520000011</v>
      </c>
      <c r="Z269" s="13">
        <f>Y269/Total!V256</f>
        <v>-0.4701611548055688</v>
      </c>
      <c r="AA269" s="166"/>
    </row>
    <row r="270" spans="1:40" x14ac:dyDescent="0.2">
      <c r="A270" s="26" t="s">
        <v>23</v>
      </c>
      <c r="B270" s="139">
        <v>2024</v>
      </c>
      <c r="C270" s="45">
        <f>'Single-Family'!C270+'Multi-Family'!C270+'Non-Residential - New Const'!C271</f>
        <v>15</v>
      </c>
      <c r="D270" s="45">
        <f>'Single-Family'!D270+'Multi-Family'!E270+'Non-Residential - New Const'!D271</f>
        <v>2334177.75</v>
      </c>
      <c r="E270" s="163">
        <f>'Single-Family'!E270+'Multi-Family'!F270+'Non-Residential - New Const'!E271</f>
        <v>3</v>
      </c>
      <c r="F270" s="163">
        <f>'Single-Family'!F270+'Multi-Family'!H270+'Non-Residential - New Const'!F271</f>
        <v>1086154</v>
      </c>
      <c r="G270" s="45">
        <f>'Single-Family'!G270+'Multi-Family'!I270+'Non-Residential - New Const'!G271</f>
        <v>273</v>
      </c>
      <c r="H270" s="45">
        <f>'Single-Family'!H270+'Multi-Family'!K270+'Non-Residential - New Const'!H271</f>
        <v>73800574</v>
      </c>
      <c r="I270" s="45">
        <f>'Single-Family'!I270+'Multi-Family'!L270+'Non-Residential - New Const'!I271</f>
        <v>110</v>
      </c>
      <c r="J270" s="45">
        <f>'Single-Family'!J270+'Multi-Family'!N270+'Non-Residential - New Const'!J271</f>
        <v>58450783.82</v>
      </c>
      <c r="K270" s="45">
        <f>'Single-Family'!K270+'Multi-Family'!O270+'Non-Residential - New Const'!K271</f>
        <v>3</v>
      </c>
      <c r="L270" s="45">
        <f>'Single-Family'!L270+'Multi-Family'!Q270+'Non-Residential - New Const'!L271</f>
        <v>915875</v>
      </c>
      <c r="M270" s="45">
        <f>'Single-Family'!M270+'Multi-Family'!R270+'Non-Residential - New Const'!M271</f>
        <v>12</v>
      </c>
      <c r="N270" s="45">
        <f>'Single-Family'!N270+'Multi-Family'!T270+'Non-Residential - New Const'!N271</f>
        <v>4099719</v>
      </c>
      <c r="O270" s="45">
        <f>'Single-Family'!O270+'Multi-Family'!U270+'Non-Residential - New Const'!O271</f>
        <v>2</v>
      </c>
      <c r="P270" s="45">
        <f>'Single-Family'!P270+'Multi-Family'!W270+'Non-Residential - New Const'!P271</f>
        <v>483000</v>
      </c>
      <c r="Q270" s="45">
        <f>'Single-Family'!Q270+'Multi-Family'!X270+'Non-Residential - New Const'!Q271</f>
        <v>1</v>
      </c>
      <c r="R270" s="45">
        <f>'Single-Family'!R270+'Multi-Family'!Z270+'Non-Residential - New Const'!R271</f>
        <v>400000</v>
      </c>
      <c r="S270" s="45">
        <f>'Single-Family'!S270+'Multi-Family'!AA270+'Non-Residential - New Const'!S271</f>
        <v>6</v>
      </c>
      <c r="T270" s="45">
        <f>'Single-Family'!T270+'Multi-Family'!AC270+'Non-Residential - New Const'!T271</f>
        <v>17959880</v>
      </c>
      <c r="U270" s="21">
        <f t="shared" si="101"/>
        <v>425</v>
      </c>
      <c r="V270" s="22">
        <f t="shared" si="102"/>
        <v>159530163.56999999</v>
      </c>
      <c r="W270" s="19">
        <f>U270-Total!U257</f>
        <v>146</v>
      </c>
      <c r="X270" s="13">
        <f>W270/Total!U257</f>
        <v>0.52329749103942658</v>
      </c>
      <c r="Y270" s="12">
        <f>V270-Total!V257</f>
        <v>86863278.159999996</v>
      </c>
      <c r="Z270" s="13">
        <f>Y270/Total!V257</f>
        <v>1.1953626148953727</v>
      </c>
      <c r="AA270" s="166"/>
    </row>
    <row r="271" spans="1:40" x14ac:dyDescent="0.2">
      <c r="A271" s="26" t="s">
        <v>24</v>
      </c>
      <c r="B271" s="139">
        <v>2024</v>
      </c>
      <c r="C271" s="45">
        <f>'Single-Family'!C271+'Multi-Family'!C271+'Non-Residential - New Const'!C272</f>
        <v>4</v>
      </c>
      <c r="D271" s="45">
        <f>'Single-Family'!D271+'Multi-Family'!E271+'Non-Residential - New Const'!D272</f>
        <v>4618115.26</v>
      </c>
      <c r="E271" s="163">
        <f>'Single-Family'!E271+'Multi-Family'!F271+'Non-Residential - New Const'!E272</f>
        <v>35</v>
      </c>
      <c r="F271" s="163">
        <f>'Single-Family'!F271+'Multi-Family'!H271+'Non-Residential - New Const'!F272</f>
        <v>7310500</v>
      </c>
      <c r="G271" s="45">
        <f>'Single-Family'!G271+'Multi-Family'!I271+'Non-Residential - New Const'!G272</f>
        <v>138</v>
      </c>
      <c r="H271" s="45">
        <f>'Single-Family'!H271+'Multi-Family'!K271+'Non-Residential - New Const'!H272</f>
        <v>33015036</v>
      </c>
      <c r="I271" s="45">
        <f>'Single-Family'!I271+'Multi-Family'!L271+'Non-Residential - New Const'!I272</f>
        <v>127</v>
      </c>
      <c r="J271" s="45">
        <f>'Single-Family'!J271+'Multi-Family'!N271+'Non-Residential - New Const'!J272</f>
        <v>36925217.980000004</v>
      </c>
      <c r="K271" s="45">
        <f>'Single-Family'!K271+'Multi-Family'!O271+'Non-Residential - New Const'!K272</f>
        <v>7</v>
      </c>
      <c r="L271" s="45">
        <f>'Single-Family'!L271+'Multi-Family'!Q271+'Non-Residential - New Const'!L272</f>
        <v>2278020</v>
      </c>
      <c r="M271" s="45">
        <f>'Single-Family'!M271+'Multi-Family'!R271+'Non-Residential - New Const'!M272</f>
        <v>6</v>
      </c>
      <c r="N271" s="45">
        <f>'Single-Family'!N271+'Multi-Family'!T271+'Non-Residential - New Const'!N272</f>
        <v>1896222</v>
      </c>
      <c r="O271" s="45">
        <f>'Single-Family'!O271+'Multi-Family'!U271+'Non-Residential - New Const'!O272</f>
        <v>1</v>
      </c>
      <c r="P271" s="45">
        <f>'Single-Family'!P271+'Multi-Family'!W271+'Non-Residential - New Const'!P272</f>
        <v>195000</v>
      </c>
      <c r="Q271" s="45">
        <f>'Single-Family'!Q271+'Multi-Family'!X271+'Non-Residential - New Const'!Q272</f>
        <v>1</v>
      </c>
      <c r="R271" s="45">
        <f>'Single-Family'!R271+'Multi-Family'!Z271+'Non-Residential - New Const'!R272</f>
        <v>500000</v>
      </c>
      <c r="S271" s="45">
        <f>'Single-Family'!S271+'Multi-Family'!AA271+'Non-Residential - New Const'!S272</f>
        <v>6</v>
      </c>
      <c r="T271" s="45">
        <f>'Single-Family'!T271+'Multi-Family'!AC271+'Non-Residential - New Const'!T272</f>
        <v>1553298</v>
      </c>
      <c r="U271" s="21">
        <f t="shared" si="101"/>
        <v>325</v>
      </c>
      <c r="V271" s="22">
        <f t="shared" si="102"/>
        <v>88291409.24000001</v>
      </c>
      <c r="W271" s="19">
        <f>U271-Total!U258</f>
        <v>-22</v>
      </c>
      <c r="X271" s="13">
        <f>W271/Total!U258</f>
        <v>-6.3400576368876083E-2</v>
      </c>
      <c r="Y271" s="12">
        <f>V271-Total!V258</f>
        <v>-11236695.079999983</v>
      </c>
      <c r="Z271" s="13">
        <f>Y271/Total!V258</f>
        <v>-0.11289971969999624</v>
      </c>
      <c r="AA271" s="166"/>
    </row>
    <row r="272" spans="1:40" x14ac:dyDescent="0.2">
      <c r="A272" s="26" t="s">
        <v>25</v>
      </c>
      <c r="B272" s="139">
        <v>2024</v>
      </c>
      <c r="C272" s="45">
        <f>'Single-Family'!C272+'Multi-Family'!C272+'Non-Residential - New Const'!C273</f>
        <v>0</v>
      </c>
      <c r="D272" s="45">
        <f>'Single-Family'!D272+'Multi-Family'!E272+'Non-Residential - New Const'!D273</f>
        <v>0</v>
      </c>
      <c r="E272" s="163">
        <f>'Single-Family'!E272+'Multi-Family'!F272+'Non-Residential - New Const'!E273</f>
        <v>0</v>
      </c>
      <c r="F272" s="163">
        <f>'Single-Family'!F272+'Multi-Family'!H272+'Non-Residential - New Const'!F273</f>
        <v>0</v>
      </c>
      <c r="G272" s="45">
        <f>'Single-Family'!G272+'Multi-Family'!I272+'Non-Residential - New Const'!G273</f>
        <v>0</v>
      </c>
      <c r="H272" s="45">
        <f>'Single-Family'!H272+'Multi-Family'!K272+'Non-Residential - New Const'!H273</f>
        <v>0</v>
      </c>
      <c r="I272" s="45">
        <f>'Single-Family'!I272+'Multi-Family'!L272+'Non-Residential - New Const'!I273</f>
        <v>0</v>
      </c>
      <c r="J272" s="45">
        <f>'Single-Family'!J272+'Multi-Family'!N272+'Non-Residential - New Const'!J273</f>
        <v>0</v>
      </c>
      <c r="K272" s="45">
        <f>'Single-Family'!K272+'Multi-Family'!O272+'Non-Residential - New Const'!K273</f>
        <v>0</v>
      </c>
      <c r="L272" s="45">
        <f>'Single-Family'!L272+'Multi-Family'!Q272+'Non-Residential - New Const'!L273</f>
        <v>0</v>
      </c>
      <c r="M272" s="45">
        <f>'Single-Family'!M272+'Multi-Family'!R272+'Non-Residential - New Const'!M273</f>
        <v>0</v>
      </c>
      <c r="N272" s="45">
        <f>'Single-Family'!N272+'Multi-Family'!T272+'Non-Residential - New Const'!N273</f>
        <v>0</v>
      </c>
      <c r="O272" s="45">
        <f>'Single-Family'!O272+'Multi-Family'!U272+'Non-Residential - New Const'!O273</f>
        <v>0</v>
      </c>
      <c r="P272" s="45">
        <f>'Single-Family'!P272+'Multi-Family'!W272+'Non-Residential - New Const'!P273</f>
        <v>0</v>
      </c>
      <c r="Q272" s="45">
        <f>'Single-Family'!Q272+'Multi-Family'!X272+'Non-Residential - New Const'!Q273</f>
        <v>0</v>
      </c>
      <c r="R272" s="45">
        <f>'Single-Family'!R272+'Multi-Family'!Z272+'Non-Residential - New Const'!R273</f>
        <v>0</v>
      </c>
      <c r="S272" s="45">
        <f>'Single-Family'!S272+'Multi-Family'!AA272+'Non-Residential - New Const'!S273</f>
        <v>0</v>
      </c>
      <c r="T272" s="45">
        <f>'Single-Family'!T272+'Multi-Family'!AC272+'Non-Residential - New Const'!T273</f>
        <v>0</v>
      </c>
      <c r="U272" s="21">
        <f t="shared" si="101"/>
        <v>0</v>
      </c>
      <c r="V272" s="22">
        <f t="shared" si="102"/>
        <v>0</v>
      </c>
      <c r="W272" s="19">
        <f>U272-Total!U259</f>
        <v>-231</v>
      </c>
      <c r="X272" s="13">
        <f>W272/Total!U259</f>
        <v>-1</v>
      </c>
      <c r="Y272" s="12">
        <f>V272-Total!V259</f>
        <v>-199680666.48000002</v>
      </c>
      <c r="Z272" s="13">
        <f>Y272/Total!V259</f>
        <v>-1</v>
      </c>
      <c r="AA272" s="166"/>
    </row>
    <row r="273" spans="1:27" x14ac:dyDescent="0.2">
      <c r="A273" s="26" t="s">
        <v>26</v>
      </c>
      <c r="B273" s="139">
        <v>2024</v>
      </c>
      <c r="C273" s="45">
        <f>'Single-Family'!C273+'Multi-Family'!C273+'Non-Residential - New Const'!C274</f>
        <v>0</v>
      </c>
      <c r="D273" s="45">
        <f>'Single-Family'!D273+'Multi-Family'!E273+'Non-Residential - New Const'!D274</f>
        <v>0</v>
      </c>
      <c r="E273" s="45">
        <f>'Single-Family'!E273+'Multi-Family'!F273+'Non-Residential - New Const'!E274</f>
        <v>0</v>
      </c>
      <c r="F273" s="45">
        <f>'Single-Family'!F273+'Multi-Family'!H273+'Non-Residential - New Const'!F274</f>
        <v>0</v>
      </c>
      <c r="G273" s="45">
        <f>'Single-Family'!G273+'Multi-Family'!I273+'Non-Residential - New Const'!G274</f>
        <v>0</v>
      </c>
      <c r="H273" s="45">
        <f>'Single-Family'!H273+'Multi-Family'!K273+'Non-Residential - New Const'!H274</f>
        <v>0</v>
      </c>
      <c r="I273" s="45">
        <f>'Single-Family'!I273+'Multi-Family'!L273+'Non-Residential - New Const'!I274</f>
        <v>0</v>
      </c>
      <c r="J273" s="45">
        <f>'Single-Family'!J273+'Multi-Family'!N273+'Non-Residential - New Const'!J274</f>
        <v>0</v>
      </c>
      <c r="K273" s="45">
        <f>'Single-Family'!K273+'Multi-Family'!O273+'Non-Residential - New Const'!K274</f>
        <v>0</v>
      </c>
      <c r="L273" s="45">
        <f>'Single-Family'!L273+'Multi-Family'!Q273+'Non-Residential - New Const'!L274</f>
        <v>0</v>
      </c>
      <c r="M273" s="45">
        <f>'Single-Family'!M273+'Multi-Family'!R273+'Non-Residential - New Const'!M274</f>
        <v>0</v>
      </c>
      <c r="N273" s="45">
        <f>'Single-Family'!N273+'Multi-Family'!T273+'Non-Residential - New Const'!N274</f>
        <v>0</v>
      </c>
      <c r="O273" s="45">
        <f>'Single-Family'!O273+'Multi-Family'!U273+'Non-Residential - New Const'!O274</f>
        <v>0</v>
      </c>
      <c r="P273" s="45">
        <f>'Single-Family'!P273+'Multi-Family'!W273+'Non-Residential - New Const'!P274</f>
        <v>0</v>
      </c>
      <c r="Q273" s="45">
        <f>'Single-Family'!Q273+'Multi-Family'!X273+'Non-Residential - New Const'!Q274</f>
        <v>0</v>
      </c>
      <c r="R273" s="45">
        <f>'Single-Family'!R273+'Multi-Family'!Z273+'Non-Residential - New Const'!R274</f>
        <v>0</v>
      </c>
      <c r="S273" s="45">
        <f>'Single-Family'!S273+'Multi-Family'!AA273+'Non-Residential - New Const'!S274</f>
        <v>0</v>
      </c>
      <c r="T273" s="45">
        <f>'Single-Family'!T273+'Multi-Family'!AC273+'Non-Residential - New Const'!T274</f>
        <v>0</v>
      </c>
      <c r="U273" s="21">
        <f t="shared" si="101"/>
        <v>0</v>
      </c>
      <c r="V273" s="22">
        <f t="shared" si="102"/>
        <v>0</v>
      </c>
      <c r="W273" s="19">
        <f>U273-Total!U260</f>
        <v>-390</v>
      </c>
      <c r="X273" s="13">
        <f>W273/Total!U260</f>
        <v>-1</v>
      </c>
      <c r="Y273" s="12">
        <f>V273-Total!V260</f>
        <v>-139068596.28</v>
      </c>
      <c r="Z273" s="13">
        <f>Y273/Total!V260</f>
        <v>-1</v>
      </c>
      <c r="AA273" s="166"/>
    </row>
    <row r="274" spans="1:27" x14ac:dyDescent="0.2">
      <c r="A274" s="26" t="s">
        <v>27</v>
      </c>
      <c r="B274" s="139">
        <v>2024</v>
      </c>
      <c r="C274" s="45">
        <f>'Single-Family'!C274+'Multi-Family'!C274+'Non-Residential - New Const'!C275</f>
        <v>0</v>
      </c>
      <c r="D274" s="45">
        <f>'Single-Family'!D274+'Multi-Family'!E274+'Non-Residential - New Const'!D275</f>
        <v>0</v>
      </c>
      <c r="E274" s="45">
        <f>'Single-Family'!E274+'Multi-Family'!F274+'Non-Residential - New Const'!E275</f>
        <v>0</v>
      </c>
      <c r="F274" s="45">
        <f>'Single-Family'!F274+'Multi-Family'!H274+'Non-Residential - New Const'!F275</f>
        <v>0</v>
      </c>
      <c r="G274" s="45">
        <f>'Single-Family'!G274+'Multi-Family'!I274+'Non-Residential - New Const'!G275</f>
        <v>0</v>
      </c>
      <c r="H274" s="45">
        <f>'Single-Family'!H274+'Multi-Family'!K274+'Non-Residential - New Const'!H275</f>
        <v>0</v>
      </c>
      <c r="I274" s="45">
        <f>'Single-Family'!I274+'Multi-Family'!L274+'Non-Residential - New Const'!I275</f>
        <v>0</v>
      </c>
      <c r="J274" s="45">
        <f>'Single-Family'!J274+'Multi-Family'!N274+'Non-Residential - New Const'!J275</f>
        <v>0</v>
      </c>
      <c r="K274" s="45">
        <f>'Single-Family'!K274+'Multi-Family'!O274+'Non-Residential - New Const'!K275</f>
        <v>0</v>
      </c>
      <c r="L274" s="45">
        <f>'Single-Family'!L274+'Multi-Family'!Q274+'Non-Residential - New Const'!L275</f>
        <v>0</v>
      </c>
      <c r="M274" s="45">
        <f>'Single-Family'!M274+'Multi-Family'!R274+'Non-Residential - New Const'!M275</f>
        <v>0</v>
      </c>
      <c r="N274" s="45">
        <f>'Single-Family'!N274+'Multi-Family'!T274+'Non-Residential - New Const'!N275</f>
        <v>0</v>
      </c>
      <c r="O274" s="45">
        <f>'Single-Family'!O274+'Multi-Family'!U274+'Non-Residential - New Const'!O275</f>
        <v>0</v>
      </c>
      <c r="P274" s="45">
        <f>'Single-Family'!P274+'Multi-Family'!W274+'Non-Residential - New Const'!P275</f>
        <v>0</v>
      </c>
      <c r="Q274" s="45">
        <f>'Single-Family'!Q274+'Multi-Family'!X274+'Non-Residential - New Const'!Q275</f>
        <v>0</v>
      </c>
      <c r="R274" s="45">
        <f>'Single-Family'!R274+'Multi-Family'!Z274+'Non-Residential - New Const'!R275</f>
        <v>0</v>
      </c>
      <c r="S274" s="45">
        <f>'Single-Family'!S274+'Multi-Family'!AA274+'Non-Residential - New Const'!S275</f>
        <v>0</v>
      </c>
      <c r="T274" s="45">
        <f>'Single-Family'!T274+'Multi-Family'!AC274+'Non-Residential - New Const'!T275</f>
        <v>0</v>
      </c>
      <c r="U274" s="21">
        <f t="shared" si="101"/>
        <v>0</v>
      </c>
      <c r="V274" s="22">
        <f t="shared" si="102"/>
        <v>0</v>
      </c>
      <c r="W274" s="19">
        <f>U274-Total!U261</f>
        <v>-291</v>
      </c>
      <c r="X274" s="13">
        <f>W274/Total!U261</f>
        <v>-1</v>
      </c>
      <c r="Y274" s="12">
        <f>V274-Total!V261</f>
        <v>-125034738.22</v>
      </c>
      <c r="Z274" s="13">
        <f>Y274/Total!V261</f>
        <v>-1</v>
      </c>
      <c r="AA274" s="166"/>
    </row>
    <row r="275" spans="1:27" x14ac:dyDescent="0.2">
      <c r="A275" s="26" t="s">
        <v>28</v>
      </c>
      <c r="B275" s="139">
        <v>2024</v>
      </c>
      <c r="C275" s="45">
        <f>'Single-Family'!C275+'Multi-Family'!C275+'Non-Residential - New Const'!C276</f>
        <v>0</v>
      </c>
      <c r="D275" s="45">
        <f>'Single-Family'!D275+'Multi-Family'!E275+'Non-Residential - New Const'!D276</f>
        <v>0</v>
      </c>
      <c r="E275" s="45">
        <f>'Single-Family'!E275+'Multi-Family'!F275+'Non-Residential - New Const'!E276</f>
        <v>0</v>
      </c>
      <c r="F275" s="45">
        <f>'Single-Family'!F275+'Multi-Family'!H275+'Non-Residential - New Const'!F276</f>
        <v>0</v>
      </c>
      <c r="G275" s="45">
        <f>'Single-Family'!G275+'Multi-Family'!I275+'Non-Residential - New Const'!G276</f>
        <v>0</v>
      </c>
      <c r="H275" s="45">
        <f>'Single-Family'!H275+'Multi-Family'!K275+'Non-Residential - New Const'!H276</f>
        <v>0</v>
      </c>
      <c r="I275" s="45">
        <f>'Single-Family'!I275+'Multi-Family'!L275+'Non-Residential - New Const'!I276</f>
        <v>0</v>
      </c>
      <c r="J275" s="45">
        <f>'Single-Family'!J275+'Multi-Family'!N275+'Non-Residential - New Const'!J276</f>
        <v>0</v>
      </c>
      <c r="K275" s="45">
        <f>'Single-Family'!K275+'Multi-Family'!O275+'Non-Residential - New Const'!K276</f>
        <v>0</v>
      </c>
      <c r="L275" s="45">
        <f>'Single-Family'!L275+'Multi-Family'!Q275+'Non-Residential - New Const'!L276</f>
        <v>0</v>
      </c>
      <c r="M275" s="45">
        <f>'Single-Family'!M275+'Multi-Family'!R275+'Non-Residential - New Const'!M276</f>
        <v>0</v>
      </c>
      <c r="N275" s="45">
        <f>'Single-Family'!N275+'Multi-Family'!T275+'Non-Residential - New Const'!N276</f>
        <v>0</v>
      </c>
      <c r="O275" s="45">
        <f>'Single-Family'!O275+'Multi-Family'!U275+'Non-Residential - New Const'!O276</f>
        <v>0</v>
      </c>
      <c r="P275" s="45">
        <f>'Single-Family'!P275+'Multi-Family'!W275+'Non-Residential - New Const'!P276</f>
        <v>0</v>
      </c>
      <c r="Q275" s="45">
        <f>'Single-Family'!Q275+'Multi-Family'!X275+'Non-Residential - New Const'!Q276</f>
        <v>0</v>
      </c>
      <c r="R275" s="45">
        <f>'Single-Family'!R275+'Multi-Family'!Z275+'Non-Residential - New Const'!R276</f>
        <v>0</v>
      </c>
      <c r="S275" s="45">
        <f>'Single-Family'!S275+'Multi-Family'!AA275+'Non-Residential - New Const'!S276</f>
        <v>0</v>
      </c>
      <c r="T275" s="45">
        <f>'Single-Family'!T275+'Multi-Family'!AC275+'Non-Residential - New Const'!T276</f>
        <v>0</v>
      </c>
      <c r="U275" s="21">
        <f t="shared" si="101"/>
        <v>0</v>
      </c>
      <c r="V275" s="22">
        <f t="shared" si="102"/>
        <v>0</v>
      </c>
      <c r="W275" s="19">
        <f>U275-Total!U262</f>
        <v>-164</v>
      </c>
      <c r="X275" s="13">
        <f>W275/Total!U262</f>
        <v>-1</v>
      </c>
      <c r="Y275" s="12">
        <f>V275-Total!V262</f>
        <v>-72083098.109999999</v>
      </c>
      <c r="Z275" s="13">
        <f>Y275/Total!V262</f>
        <v>-1</v>
      </c>
      <c r="AA275" s="166"/>
    </row>
    <row r="276" spans="1:27" ht="13.5" thickBot="1" x14ac:dyDescent="0.25">
      <c r="A276" s="27" t="s">
        <v>29</v>
      </c>
      <c r="B276" s="149">
        <v>2024</v>
      </c>
      <c r="C276" s="150">
        <f>'Single-Family'!C276+'Multi-Family'!C276+'Non-Residential - New Const'!C277</f>
        <v>39</v>
      </c>
      <c r="D276" s="150">
        <f>'Single-Family'!D276+'Multi-Family'!E276+'Non-Residential - New Const'!D277</f>
        <v>10923070.01</v>
      </c>
      <c r="E276" s="150">
        <f>'Single-Family'!E276+'Multi-Family'!F276+'Non-Residential - New Const'!E277</f>
        <v>118</v>
      </c>
      <c r="F276" s="150">
        <f>'Single-Family'!F276+'Multi-Family'!H276+'Non-Residential - New Const'!F277</f>
        <v>30844174</v>
      </c>
      <c r="G276" s="150">
        <f>'Single-Family'!G276+'Multi-Family'!I276+'Non-Residential - New Const'!G277</f>
        <v>1362</v>
      </c>
      <c r="H276" s="150">
        <f>'Single-Family'!H276+'Multi-Family'!K276+'Non-Residential - New Const'!H277</f>
        <v>459256071.88</v>
      </c>
      <c r="I276" s="150">
        <f>'Single-Family'!I276+'Multi-Family'!L276+'Non-Residential - New Const'!I277</f>
        <v>866</v>
      </c>
      <c r="J276" s="150">
        <f>'Single-Family'!J276+'Multi-Family'!N276+'Non-Residential - New Const'!J277</f>
        <v>333944201.92000002</v>
      </c>
      <c r="K276" s="150">
        <f>'Single-Family'!K276+'Multi-Family'!O276+'Non-Residential - New Const'!K276</f>
        <v>43</v>
      </c>
      <c r="L276" s="150">
        <f>'Single-Family'!L276+'Multi-Family'!Q276+'Non-Residential - New Const'!L277</f>
        <v>19964791.399999999</v>
      </c>
      <c r="M276" s="150">
        <f>'Single-Family'!M276+'Multi-Family'!R276+'Non-Residential - New Const'!M277</f>
        <v>56</v>
      </c>
      <c r="N276" s="150">
        <f>'Single-Family'!N276+'Multi-Family'!T276+'Non-Residential - New Const'!N277</f>
        <v>16059756</v>
      </c>
      <c r="O276" s="150">
        <f>'Single-Family'!O276+'Multi-Family'!U276+'Non-Residential - New Const'!O277</f>
        <v>13</v>
      </c>
      <c r="P276" s="150">
        <f>'Single-Family'!P276+'Multi-Family'!W276+'Non-Residential - New Const'!P277</f>
        <v>4888000</v>
      </c>
      <c r="Q276" s="150">
        <f>'Single-Family'!Q276+'Multi-Family'!X276+'Non-Residential - New Const'!Q277</f>
        <v>13</v>
      </c>
      <c r="R276" s="150">
        <f>'Single-Family'!R276+'Multi-Family'!Z276+'Non-Residential - New Const'!R277</f>
        <v>5577371</v>
      </c>
      <c r="S276" s="150">
        <f>'Single-Family'!S276+'Multi-Family'!AA276+'Non-Residential - New Const'!S277</f>
        <v>51</v>
      </c>
      <c r="T276" s="150">
        <f>'Single-Family'!T276+'Multi-Family'!AC276+'Non-Residential - New Const'!T277</f>
        <v>145447758</v>
      </c>
      <c r="U276" s="143">
        <f>E276+S276+Q276+O276+M276+K276+I276+G276+C276</f>
        <v>2561</v>
      </c>
      <c r="V276" s="144">
        <f>F276+T276+R276+P276+N276+L276+J276+H276+D276</f>
        <v>1026905194.21</v>
      </c>
      <c r="W276" s="145">
        <f>U276-Total!U263</f>
        <v>-650</v>
      </c>
      <c r="X276" s="146">
        <f>W276/Total!U263</f>
        <v>-0.20242914979757085</v>
      </c>
      <c r="Y276" s="147">
        <f>V276-Total!V263</f>
        <v>-548561474.26999998</v>
      </c>
      <c r="Z276" s="146">
        <f>Y276/Total!V263</f>
        <v>-0.34818983177806517</v>
      </c>
      <c r="AA276" s="166"/>
    </row>
    <row r="277" spans="1:27" x14ac:dyDescent="0.2">
      <c r="A277" s="172" t="s">
        <v>56</v>
      </c>
      <c r="B277" s="172"/>
      <c r="C277" s="172"/>
      <c r="D277" s="172"/>
      <c r="E277" s="172"/>
      <c r="F277" s="172"/>
      <c r="G277" s="172"/>
      <c r="H277" s="172"/>
      <c r="I277" s="172"/>
      <c r="J277" s="172"/>
      <c r="K277" s="172"/>
      <c r="L277" s="172"/>
      <c r="M277" s="172"/>
      <c r="N277" s="172"/>
      <c r="O277" s="172"/>
      <c r="P277" s="28"/>
      <c r="Q277" s="28"/>
      <c r="R277" s="28"/>
      <c r="S277" s="28"/>
      <c r="T277" s="28"/>
      <c r="U277" s="28"/>
      <c r="V277" s="28"/>
      <c r="W277" s="28"/>
      <c r="X277" s="28"/>
      <c r="Y277" s="28"/>
      <c r="Z277" s="28"/>
      <c r="AA277" s="28"/>
    </row>
    <row r="278" spans="1:27" x14ac:dyDescent="0.2">
      <c r="A278" s="172"/>
      <c r="B278" s="172"/>
      <c r="C278" s="172"/>
      <c r="D278" s="172"/>
      <c r="E278" s="172"/>
      <c r="F278" s="172"/>
      <c r="G278" s="172"/>
      <c r="H278" s="172"/>
      <c r="I278" s="172"/>
      <c r="J278" s="172"/>
      <c r="K278" s="172"/>
      <c r="L278" s="172"/>
      <c r="M278" s="172"/>
      <c r="N278" s="172"/>
      <c r="O278" s="172"/>
      <c r="P278" s="28"/>
      <c r="Q278" s="28"/>
      <c r="R278" s="28"/>
      <c r="S278" s="28"/>
      <c r="T278" s="28"/>
      <c r="U278" s="28"/>
      <c r="V278" s="28"/>
      <c r="W278" s="28"/>
      <c r="X278" s="28"/>
      <c r="Y278" s="28"/>
      <c r="Z278" s="28"/>
      <c r="AA278" s="28"/>
    </row>
    <row r="279" spans="1:27" ht="15.75" x14ac:dyDescent="0.25">
      <c r="A279" s="30"/>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5">
      <c r="A280" s="30" t="s">
        <v>42</v>
      </c>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43</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row r="282" spans="1:27" ht="15.75" x14ac:dyDescent="0.2">
      <c r="A282" s="32" t="s">
        <v>55</v>
      </c>
      <c r="B282" s="31"/>
      <c r="C282" s="31"/>
      <c r="D282" s="31"/>
      <c r="E282" s="31"/>
      <c r="F282" s="31"/>
      <c r="G282" s="31"/>
      <c r="H282" s="31"/>
      <c r="I282" s="31"/>
      <c r="J282" s="31"/>
      <c r="K282" s="31"/>
      <c r="L282" s="31"/>
      <c r="M282" s="31"/>
      <c r="N282" s="31"/>
      <c r="O282" s="31"/>
      <c r="P282" s="28"/>
      <c r="Q282" s="28"/>
      <c r="R282" s="28"/>
      <c r="S282" s="28"/>
      <c r="T282" s="28"/>
      <c r="U282" s="28"/>
      <c r="V282" s="28"/>
      <c r="W282" s="28"/>
      <c r="X282" s="28"/>
      <c r="Y282" s="28"/>
      <c r="Z282" s="28"/>
      <c r="AA282" s="28"/>
    </row>
    <row r="283" spans="1:27" ht="15.75" x14ac:dyDescent="0.2">
      <c r="A283" s="32" t="s">
        <v>45</v>
      </c>
      <c r="B283" s="31"/>
      <c r="C283" s="31"/>
      <c r="D283" s="31"/>
      <c r="E283" s="31"/>
      <c r="F283" s="31"/>
      <c r="G283" s="31"/>
      <c r="H283" s="31"/>
      <c r="I283" s="31"/>
      <c r="J283" s="31"/>
      <c r="K283" s="31"/>
      <c r="L283" s="31"/>
      <c r="M283" s="31"/>
      <c r="N283" s="31"/>
      <c r="O283" s="31"/>
      <c r="P283" s="28"/>
      <c r="Q283" s="28"/>
      <c r="R283" s="28"/>
      <c r="S283" s="28"/>
      <c r="T283" s="28"/>
      <c r="U283" s="28"/>
      <c r="V283" s="28"/>
      <c r="W283" s="28"/>
      <c r="X283" s="28"/>
      <c r="Y283" s="28"/>
      <c r="Z283" s="28"/>
      <c r="AA283" s="28"/>
    </row>
    <row r="284" spans="1:27" ht="15.75" x14ac:dyDescent="0.25">
      <c r="A284" s="33" t="s">
        <v>54</v>
      </c>
      <c r="B284" s="31"/>
      <c r="C284" s="31"/>
      <c r="D284" s="31"/>
      <c r="E284" s="31"/>
      <c r="F284" s="31"/>
      <c r="G284" s="31"/>
      <c r="H284" s="31"/>
      <c r="I284" s="31"/>
      <c r="J284" s="31"/>
      <c r="K284" s="31"/>
      <c r="L284" s="31"/>
      <c r="M284" s="31"/>
      <c r="N284" s="31"/>
      <c r="O284" s="31"/>
      <c r="P284" s="28"/>
      <c r="Q284" s="28"/>
      <c r="R284" s="28"/>
      <c r="S284" s="28"/>
      <c r="T284" s="28"/>
      <c r="U284" s="28"/>
      <c r="V284" s="28"/>
      <c r="W284" s="28"/>
      <c r="X284" s="28"/>
      <c r="Y284" s="28"/>
      <c r="Z284" s="28"/>
      <c r="AA284" s="28"/>
    </row>
    <row r="290" spans="3:3" x14ac:dyDescent="0.2">
      <c r="C290" s="163"/>
    </row>
  </sheetData>
  <mergeCells count="13">
    <mergeCell ref="U2:V2"/>
    <mergeCell ref="W2:AA2"/>
    <mergeCell ref="A277:O278"/>
    <mergeCell ref="A1:AA1"/>
    <mergeCell ref="C2:D2"/>
    <mergeCell ref="E2:F2"/>
    <mergeCell ref="G2:H2"/>
    <mergeCell ref="I2:J2"/>
    <mergeCell ref="K2:L2"/>
    <mergeCell ref="M2:N2"/>
    <mergeCell ref="O2:P2"/>
    <mergeCell ref="Q2:R2"/>
    <mergeCell ref="S2:T2"/>
  </mergeCells>
  <conditionalFormatting sqref="C290">
    <cfRule type="expression" dxfId="137" priority="102">
      <formula>MOD(ROW(),2)=1</formula>
    </cfRule>
  </conditionalFormatting>
  <conditionalFormatting sqref="A4:D16 G4:V16">
    <cfRule type="expression" dxfId="136" priority="87">
      <formula>MOD(ROW(),2)=1</formula>
    </cfRule>
  </conditionalFormatting>
  <conditionalFormatting sqref="A17:D29 G17:AA29">
    <cfRule type="expression" dxfId="135" priority="86">
      <formula>MOD(ROW(),2)=1</formula>
    </cfRule>
  </conditionalFormatting>
  <conditionalFormatting sqref="A30:D42 G30:AA42">
    <cfRule type="expression" dxfId="134" priority="85">
      <formula>MOD(ROW(),2)=1</formula>
    </cfRule>
  </conditionalFormatting>
  <conditionalFormatting sqref="A43:D55 G43:AA55">
    <cfRule type="expression" dxfId="133" priority="84">
      <formula>MOD(ROW(),2)=1</formula>
    </cfRule>
  </conditionalFormatting>
  <conditionalFormatting sqref="A56:D68 G56:AA68">
    <cfRule type="expression" dxfId="132" priority="83">
      <formula>MOD(ROW(),2)=1</formula>
    </cfRule>
  </conditionalFormatting>
  <conditionalFormatting sqref="A69:D81 G69:AA81">
    <cfRule type="expression" dxfId="131" priority="82">
      <formula>MOD(ROW(),2)=1</formula>
    </cfRule>
  </conditionalFormatting>
  <conditionalFormatting sqref="A82:D94 G82:AA94">
    <cfRule type="expression" dxfId="130" priority="81">
      <formula>MOD(ROW(),2)=1</formula>
    </cfRule>
  </conditionalFormatting>
  <conditionalFormatting sqref="A95:D107 G95:AA107">
    <cfRule type="expression" dxfId="129" priority="80">
      <formula>MOD(ROW(),2)=1</formula>
    </cfRule>
  </conditionalFormatting>
  <conditionalFormatting sqref="A108:D120 G108:AA120">
    <cfRule type="expression" dxfId="128" priority="79">
      <formula>MOD(ROW(),2)=1</formula>
    </cfRule>
  </conditionalFormatting>
  <conditionalFormatting sqref="A121:D133 G121:AA133">
    <cfRule type="expression" dxfId="127" priority="78">
      <formula>MOD(ROW(),2)=1</formula>
    </cfRule>
  </conditionalFormatting>
  <conditionalFormatting sqref="A134:D146 G134:AA146">
    <cfRule type="expression" dxfId="126" priority="77">
      <formula>MOD(ROW(),2)=1</formula>
    </cfRule>
  </conditionalFormatting>
  <conditionalFormatting sqref="A147:AA159">
    <cfRule type="expression" dxfId="125" priority="76">
      <formula>MOD(ROW(),2)=1</formula>
    </cfRule>
  </conditionalFormatting>
  <conditionalFormatting sqref="A160:AA172">
    <cfRule type="expression" dxfId="124" priority="75">
      <formula>MOD(ROW(),2)=1</formula>
    </cfRule>
  </conditionalFormatting>
  <conditionalFormatting sqref="A173:AA185">
    <cfRule type="expression" dxfId="123" priority="74">
      <formula>MOD(ROW(),2)=1</formula>
    </cfRule>
  </conditionalFormatting>
  <conditionalFormatting sqref="A186:B186 D186:AA186 A187:AA197 A198:D198 F198:AA198">
    <cfRule type="expression" dxfId="122" priority="73">
      <formula>MOD(ROW(),2)=1</formula>
    </cfRule>
  </conditionalFormatting>
  <conditionalFormatting sqref="A199:B199 D199:AA199 D200:T205 D208:T211 D206:D207 H206:T207">
    <cfRule type="expression" dxfId="121" priority="71">
      <formula>MOD(ROW(),2)=1</formula>
    </cfRule>
  </conditionalFormatting>
  <conditionalFormatting sqref="C199:C211">
    <cfRule type="expression" dxfId="120" priority="69">
      <formula>MOD(ROW(),2)=1</formula>
    </cfRule>
  </conditionalFormatting>
  <conditionalFormatting sqref="E198">
    <cfRule type="expression" dxfId="119" priority="68">
      <formula>MOD(ROW(),2)=1</formula>
    </cfRule>
  </conditionalFormatting>
  <conditionalFormatting sqref="A200:B211 U200:AA211">
    <cfRule type="expression" dxfId="118" priority="67">
      <formula>MOD(ROW(),2)=1</formula>
    </cfRule>
  </conditionalFormatting>
  <conditionalFormatting sqref="E208:E211">
    <cfRule type="expression" dxfId="117" priority="66">
      <formula>MOD(ROW(),2)=1</formula>
    </cfRule>
  </conditionalFormatting>
  <conditionalFormatting sqref="F206:F207">
    <cfRule type="expression" dxfId="116" priority="65">
      <formula>MOD(ROW(),2)=1</formula>
    </cfRule>
  </conditionalFormatting>
  <conditionalFormatting sqref="E206:E207 G206:G207">
    <cfRule type="expression" dxfId="115" priority="64">
      <formula>MOD(ROW(),2)=1</formula>
    </cfRule>
  </conditionalFormatting>
  <conditionalFormatting sqref="W212:AA212">
    <cfRule type="expression" dxfId="114" priority="63">
      <formula>MOD(ROW(),2)=1</formula>
    </cfRule>
  </conditionalFormatting>
  <conditionalFormatting sqref="A213:A224 U213:AA224">
    <cfRule type="expression" dxfId="113" priority="61">
      <formula>MOD(ROW(),2)=1</formula>
    </cfRule>
  </conditionalFormatting>
  <conditionalFormatting sqref="A212:B212 U212:V212 B213:B224">
    <cfRule type="expression" dxfId="112" priority="57">
      <formula>MOD(ROW(),2)=1</formula>
    </cfRule>
  </conditionalFormatting>
  <conditionalFormatting sqref="C212:T224">
    <cfRule type="expression" dxfId="111" priority="56">
      <formula>MOD(ROW(),2)=1</formula>
    </cfRule>
  </conditionalFormatting>
  <conditionalFormatting sqref="W225:AA225">
    <cfRule type="expression" dxfId="110" priority="51">
      <formula>MOD(ROW(),2)=1</formula>
    </cfRule>
  </conditionalFormatting>
  <conditionalFormatting sqref="A226:A237 W226:AA236">
    <cfRule type="expression" dxfId="109" priority="50">
      <formula>MOD(ROW(),2)=1</formula>
    </cfRule>
  </conditionalFormatting>
  <conditionalFormatting sqref="A225:B225 B226:B250">
    <cfRule type="expression" dxfId="108" priority="49">
      <formula>MOD(ROW(),2)=1</formula>
    </cfRule>
  </conditionalFormatting>
  <conditionalFormatting sqref="C237:T237">
    <cfRule type="expression" dxfId="107" priority="44">
      <formula>MOD(ROW(),2)=1</formula>
    </cfRule>
  </conditionalFormatting>
  <conditionalFormatting sqref="W237:AA237">
    <cfRule type="expression" dxfId="106" priority="43">
      <formula>MOD(ROW(),2)=1</formula>
    </cfRule>
  </conditionalFormatting>
  <conditionalFormatting sqref="U226:V235 U237:V237">
    <cfRule type="expression" dxfId="105" priority="41">
      <formula>MOD(ROW(),2)=1</formula>
    </cfRule>
  </conditionalFormatting>
  <conditionalFormatting sqref="U225:V225">
    <cfRule type="expression" dxfId="104" priority="40">
      <formula>MOD(ROW(),2)=1</formula>
    </cfRule>
  </conditionalFormatting>
  <conditionalFormatting sqref="U236:V236">
    <cfRule type="expression" dxfId="103" priority="39">
      <formula>MOD(ROW(),2)=1</formula>
    </cfRule>
  </conditionalFormatting>
  <conditionalFormatting sqref="C225:T236">
    <cfRule type="expression" dxfId="102" priority="35">
      <formula>MOD(ROW(),2)=1</formula>
    </cfRule>
  </conditionalFormatting>
  <conditionalFormatting sqref="A239:A250">
    <cfRule type="expression" dxfId="101" priority="34">
      <formula>MOD(ROW(),2)=1</formula>
    </cfRule>
  </conditionalFormatting>
  <conditionalFormatting sqref="A238">
    <cfRule type="expression" dxfId="100" priority="33">
      <formula>MOD(ROW(),2)=1</formula>
    </cfRule>
  </conditionalFormatting>
  <conditionalFormatting sqref="W238:AA238">
    <cfRule type="expression" dxfId="99" priority="32">
      <formula>MOD(ROW(),2)=1</formula>
    </cfRule>
  </conditionalFormatting>
  <conditionalFormatting sqref="W239:AA249">
    <cfRule type="expression" dxfId="98" priority="31">
      <formula>MOD(ROW(),2)=1</formula>
    </cfRule>
  </conditionalFormatting>
  <conditionalFormatting sqref="C250:T250">
    <cfRule type="expression" dxfId="97" priority="30">
      <formula>MOD(ROW(),2)=1</formula>
    </cfRule>
  </conditionalFormatting>
  <conditionalFormatting sqref="W250:AA250">
    <cfRule type="expression" dxfId="96" priority="29">
      <formula>MOD(ROW(),2)=1</formula>
    </cfRule>
  </conditionalFormatting>
  <conditionalFormatting sqref="U239:V248 U250:V250">
    <cfRule type="expression" dxfId="95" priority="28">
      <formula>MOD(ROW(),2)=1</formula>
    </cfRule>
  </conditionalFormatting>
  <conditionalFormatting sqref="U238:V238">
    <cfRule type="expression" dxfId="94" priority="27">
      <formula>MOD(ROW(),2)=1</formula>
    </cfRule>
  </conditionalFormatting>
  <conditionalFormatting sqref="U249:V249">
    <cfRule type="expression" dxfId="93" priority="26">
      <formula>MOD(ROW(),2)=1</formula>
    </cfRule>
  </conditionalFormatting>
  <conditionalFormatting sqref="C238:T249">
    <cfRule type="expression" dxfId="92" priority="25">
      <formula>MOD(ROW(),2)=1</formula>
    </cfRule>
  </conditionalFormatting>
  <conditionalFormatting sqref="B251:B263">
    <cfRule type="expression" dxfId="91" priority="24">
      <formula>MOD(ROW(),2)=1</formula>
    </cfRule>
  </conditionalFormatting>
  <conditionalFormatting sqref="A252:A263">
    <cfRule type="expression" dxfId="90" priority="23">
      <formula>MOD(ROW(),2)=1</formula>
    </cfRule>
  </conditionalFormatting>
  <conditionalFormatting sqref="A251">
    <cfRule type="expression" dxfId="89" priority="22">
      <formula>MOD(ROW(),2)=1</formula>
    </cfRule>
  </conditionalFormatting>
  <conditionalFormatting sqref="W251:AA251">
    <cfRule type="expression" dxfId="88" priority="21">
      <formula>MOD(ROW(),2)=1</formula>
    </cfRule>
  </conditionalFormatting>
  <conditionalFormatting sqref="W252:AA262">
    <cfRule type="expression" dxfId="87" priority="20">
      <formula>MOD(ROW(),2)=1</formula>
    </cfRule>
  </conditionalFormatting>
  <conditionalFormatting sqref="C263:T263">
    <cfRule type="expression" dxfId="86" priority="19">
      <formula>MOD(ROW(),2)=1</formula>
    </cfRule>
  </conditionalFormatting>
  <conditionalFormatting sqref="W263:AA263 AA264:AA276">
    <cfRule type="expression" dxfId="85" priority="18">
      <formula>MOD(ROW(),2)=1</formula>
    </cfRule>
  </conditionalFormatting>
  <conditionalFormatting sqref="U252:V261 U263:V263">
    <cfRule type="expression" dxfId="84" priority="17">
      <formula>MOD(ROW(),2)=1</formula>
    </cfRule>
  </conditionalFormatting>
  <conditionalFormatting sqref="U251:V251">
    <cfRule type="expression" dxfId="83" priority="16">
      <formula>MOD(ROW(),2)=1</formula>
    </cfRule>
  </conditionalFormatting>
  <conditionalFormatting sqref="U262:V262">
    <cfRule type="expression" dxfId="82" priority="15">
      <formula>MOD(ROW(),2)=1</formula>
    </cfRule>
  </conditionalFormatting>
  <conditionalFormatting sqref="C251:T262">
    <cfRule type="expression" dxfId="81" priority="14">
      <formula>MOD(ROW(),2)=1</formula>
    </cfRule>
  </conditionalFormatting>
  <conditionalFormatting sqref="B264:B276">
    <cfRule type="expression" dxfId="80" priority="13">
      <formula>MOD(ROW(),2)=1</formula>
    </cfRule>
  </conditionalFormatting>
  <conditionalFormatting sqref="A265:A276">
    <cfRule type="expression" dxfId="79" priority="12">
      <formula>MOD(ROW(),2)=1</formula>
    </cfRule>
  </conditionalFormatting>
  <conditionalFormatting sqref="A264">
    <cfRule type="expression" dxfId="78" priority="11">
      <formula>MOD(ROW(),2)=1</formula>
    </cfRule>
  </conditionalFormatting>
  <conditionalFormatting sqref="W264:Z264">
    <cfRule type="expression" dxfId="77" priority="10">
      <formula>MOD(ROW(),2)=1</formula>
    </cfRule>
  </conditionalFormatting>
  <conditionalFormatting sqref="W265:Z275">
    <cfRule type="expression" dxfId="76" priority="9">
      <formula>MOD(ROW(),2)=1</formula>
    </cfRule>
  </conditionalFormatting>
  <conditionalFormatting sqref="W276:Z276">
    <cfRule type="expression" dxfId="75" priority="8">
      <formula>MOD(ROW(),2)=1</formula>
    </cfRule>
  </conditionalFormatting>
  <conditionalFormatting sqref="U265:V274 U276:V276">
    <cfRule type="expression" dxfId="74" priority="7">
      <formula>MOD(ROW(),2)=1</formula>
    </cfRule>
  </conditionalFormatting>
  <conditionalFormatting sqref="U264:V264">
    <cfRule type="expression" dxfId="73" priority="6">
      <formula>MOD(ROW(),2)=1</formula>
    </cfRule>
  </conditionalFormatting>
  <conditionalFormatting sqref="U275:V275">
    <cfRule type="expression" dxfId="72" priority="5">
      <formula>MOD(ROW(),2)=1</formula>
    </cfRule>
  </conditionalFormatting>
  <conditionalFormatting sqref="C276:D276">
    <cfRule type="expression" dxfId="71" priority="4">
      <formula>MOD(ROW(),2)=1</formula>
    </cfRule>
  </conditionalFormatting>
  <conditionalFormatting sqref="C264:D275">
    <cfRule type="expression" dxfId="70" priority="3">
      <formula>MOD(ROW(),2)=1</formula>
    </cfRule>
  </conditionalFormatting>
  <conditionalFormatting sqref="E276:T276">
    <cfRule type="expression" dxfId="69" priority="2">
      <formula>MOD(ROW(),2)=1</formula>
    </cfRule>
  </conditionalFormatting>
  <conditionalFormatting sqref="E264:T275">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81"/>
  <sheetViews>
    <sheetView zoomScaleNormal="100" workbookViewId="0">
      <pane xSplit="2" ySplit="3" topLeftCell="C243" activePane="bottomRight" state="frozen"/>
      <selection pane="topRight" activeCell="C1" sqref="C1"/>
      <selection pane="bottomLeft" activeCell="A4" sqref="A4"/>
      <selection pane="bottomRight" activeCell="F273" sqref="F273"/>
    </sheetView>
  </sheetViews>
  <sheetFormatPr defaultColWidth="9.140625" defaultRowHeight="12.75" x14ac:dyDescent="0.2"/>
  <cols>
    <col min="1" max="1" width="7.28515625" style="1" customWidth="1"/>
    <col min="2" max="2" width="5" style="1" bestFit="1" customWidth="1"/>
    <col min="3" max="3" width="7.7109375" style="7" customWidth="1"/>
    <col min="4" max="4" width="12.7109375" style="1" customWidth="1"/>
    <col min="5" max="5" width="7.7109375" style="1" customWidth="1"/>
    <col min="6" max="6" width="12.71093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73" t="s">
        <v>31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 customFormat="1" x14ac:dyDescent="0.2">
      <c r="A2" s="127"/>
      <c r="B2" s="128"/>
      <c r="C2" s="174" t="s">
        <v>1</v>
      </c>
      <c r="D2" s="174"/>
      <c r="E2" s="174" t="s">
        <v>32</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2">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293</v>
      </c>
      <c r="AK251" s="26">
        <v>170</v>
      </c>
      <c r="AL251" s="26">
        <v>339</v>
      </c>
      <c r="AM251" s="26">
        <v>256</v>
      </c>
      <c r="AN251" s="26">
        <v>125</v>
      </c>
    </row>
    <row r="252" spans="1:40" x14ac:dyDescent="0.2">
      <c r="A252" s="26" t="s">
        <v>18</v>
      </c>
      <c r="B252" s="9">
        <v>2023</v>
      </c>
      <c r="C252" s="43">
        <v>3</v>
      </c>
      <c r="D252" s="43">
        <v>557934</v>
      </c>
      <c r="E252" s="155">
        <v>1</v>
      </c>
      <c r="F252" s="151">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60511834.420000002</v>
      </c>
      <c r="AK252" s="26">
        <v>38366049.480000004</v>
      </c>
      <c r="AL252" s="26">
        <v>62739148.280000001</v>
      </c>
      <c r="AM252" s="26">
        <v>54226019.219999999</v>
      </c>
      <c r="AN252" s="26">
        <v>30226604.109999999</v>
      </c>
    </row>
    <row r="253" spans="1:40" x14ac:dyDescent="0.2">
      <c r="A253" s="26" t="s">
        <v>19</v>
      </c>
      <c r="B253" s="9">
        <v>2023</v>
      </c>
      <c r="C253" s="43">
        <v>6</v>
      </c>
      <c r="D253" s="43">
        <v>1181352</v>
      </c>
      <c r="E253" s="155">
        <v>6</v>
      </c>
      <c r="F253" s="151">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60.51183442</v>
      </c>
      <c r="AK253" s="26">
        <f t="shared" si="88"/>
        <v>38.366049480000001</v>
      </c>
      <c r="AL253" s="26">
        <f t="shared" si="88"/>
        <v>62.739148280000002</v>
      </c>
      <c r="AM253" s="26">
        <f t="shared" si="88"/>
        <v>54.226019219999998</v>
      </c>
      <c r="AN253" s="26">
        <f t="shared" si="88"/>
        <v>30.22660411</v>
      </c>
    </row>
    <row r="254" spans="1:40" x14ac:dyDescent="0.2">
      <c r="A254" s="26" t="s">
        <v>20</v>
      </c>
      <c r="B254" s="9">
        <v>2023</v>
      </c>
      <c r="C254" s="43">
        <v>11</v>
      </c>
      <c r="D254" s="43">
        <v>2151746</v>
      </c>
      <c r="E254" s="155">
        <v>3</v>
      </c>
      <c r="F254" s="151">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2">
      <c r="A255" s="26" t="s">
        <v>21</v>
      </c>
      <c r="B255" s="9">
        <v>2023</v>
      </c>
      <c r="C255" s="43">
        <v>6</v>
      </c>
      <c r="D255" s="43">
        <v>805635</v>
      </c>
      <c r="E255" s="155">
        <v>10</v>
      </c>
      <c r="F255" s="151">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2">
      <c r="A256" s="26" t="s">
        <v>22</v>
      </c>
      <c r="B256" s="9">
        <v>2023</v>
      </c>
      <c r="C256" s="43">
        <v>9</v>
      </c>
      <c r="D256" s="43">
        <v>2121978</v>
      </c>
      <c r="E256" s="155">
        <v>0</v>
      </c>
      <c r="F256" s="151">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40" x14ac:dyDescent="0.2">
      <c r="A257" s="26" t="s">
        <v>23</v>
      </c>
      <c r="B257" s="9">
        <v>2023</v>
      </c>
      <c r="C257" s="43">
        <v>6</v>
      </c>
      <c r="D257" s="43">
        <v>1246999.3999999999</v>
      </c>
      <c r="E257" s="155">
        <v>11</v>
      </c>
      <c r="F257" s="151">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40" x14ac:dyDescent="0.2">
      <c r="A258" s="26" t="s">
        <v>24</v>
      </c>
      <c r="B258" s="9">
        <v>2023</v>
      </c>
      <c r="C258" s="43">
        <v>2</v>
      </c>
      <c r="D258" s="43">
        <v>456020</v>
      </c>
      <c r="E258" s="155">
        <v>5</v>
      </c>
      <c r="F258" s="151">
        <v>2370700</v>
      </c>
      <c r="G258" s="45">
        <v>156</v>
      </c>
      <c r="H258" s="45">
        <v>23811599</v>
      </c>
      <c r="I258" s="45">
        <v>116</v>
      </c>
      <c r="J258" s="45">
        <v>29790197.420000002</v>
      </c>
      <c r="K258" s="45">
        <v>4</v>
      </c>
      <c r="L258" s="45">
        <v>1277650</v>
      </c>
      <c r="M258" s="45">
        <v>6</v>
      </c>
      <c r="N258" s="45">
        <v>1453710</v>
      </c>
      <c r="O258" s="45">
        <v>0</v>
      </c>
      <c r="P258" s="45">
        <v>0</v>
      </c>
      <c r="Q258" s="45">
        <v>0</v>
      </c>
      <c r="R258" s="45">
        <v>0</v>
      </c>
      <c r="S258" s="45">
        <v>4</v>
      </c>
      <c r="T258" s="45">
        <v>1351958</v>
      </c>
      <c r="U258" s="21">
        <f t="shared" si="85"/>
        <v>293</v>
      </c>
      <c r="V258" s="22">
        <f t="shared" si="87"/>
        <v>60511834.420000002</v>
      </c>
      <c r="W258" s="19">
        <f>U258-'Single-Family'!U245</f>
        <v>89</v>
      </c>
      <c r="X258" s="13">
        <f>W258/'Single-Family'!U245</f>
        <v>0.43627450980392157</v>
      </c>
      <c r="Y258" s="12">
        <f>V258-'Single-Family'!V245</f>
        <v>12623674.980000004</v>
      </c>
      <c r="Z258" s="13">
        <f>Y258/'Single-Family'!V245</f>
        <v>0.26360743715398899</v>
      </c>
      <c r="AA258" s="12">
        <f t="shared" si="86"/>
        <v>-60765736.739999995</v>
      </c>
    </row>
    <row r="259" spans="1:40" x14ac:dyDescent="0.2">
      <c r="A259" s="26" t="s">
        <v>25</v>
      </c>
      <c r="B259" s="9">
        <v>2023</v>
      </c>
      <c r="C259" s="43">
        <v>4</v>
      </c>
      <c r="D259" s="43">
        <v>1315568</v>
      </c>
      <c r="E259" s="155">
        <v>7</v>
      </c>
      <c r="F259" s="151">
        <v>2416774</v>
      </c>
      <c r="G259" s="45">
        <v>76</v>
      </c>
      <c r="H259" s="45">
        <v>11393102</v>
      </c>
      <c r="I259" s="45">
        <v>70</v>
      </c>
      <c r="J259" s="45">
        <v>19050320.48</v>
      </c>
      <c r="K259" s="45">
        <v>0</v>
      </c>
      <c r="L259" s="45">
        <v>0</v>
      </c>
      <c r="M259" s="45">
        <v>3</v>
      </c>
      <c r="N259" s="45">
        <v>762921</v>
      </c>
      <c r="O259" s="45">
        <v>0</v>
      </c>
      <c r="P259" s="45">
        <v>0</v>
      </c>
      <c r="Q259" s="45">
        <v>0</v>
      </c>
      <c r="R259" s="45">
        <v>0</v>
      </c>
      <c r="S259" s="45">
        <v>10</v>
      </c>
      <c r="T259" s="45">
        <v>3427364</v>
      </c>
      <c r="U259" s="21">
        <f t="shared" si="85"/>
        <v>170</v>
      </c>
      <c r="V259" s="22">
        <f t="shared" si="87"/>
        <v>38366049.480000004</v>
      </c>
      <c r="W259" s="19">
        <f>U259-'Single-Family'!U246</f>
        <v>-20</v>
      </c>
      <c r="X259" s="13">
        <f>W259/'Single-Family'!U246</f>
        <v>-0.10526315789473684</v>
      </c>
      <c r="Y259" s="12">
        <f>V259-'Single-Family'!V246</f>
        <v>-1389144.7899999991</v>
      </c>
      <c r="Z259" s="13">
        <f>Y259/'Single-Family'!V246</f>
        <v>-3.494247268836196E-2</v>
      </c>
      <c r="AA259" s="12">
        <f t="shared" si="86"/>
        <v>-62154881.529999994</v>
      </c>
    </row>
    <row r="260" spans="1:40" x14ac:dyDescent="0.2">
      <c r="A260" s="26" t="s">
        <v>26</v>
      </c>
      <c r="B260" s="9">
        <v>2023</v>
      </c>
      <c r="C260" s="43">
        <v>7</v>
      </c>
      <c r="D260" s="43">
        <v>1594667.35</v>
      </c>
      <c r="E260" s="155">
        <v>8</v>
      </c>
      <c r="F260" s="151">
        <v>3511700</v>
      </c>
      <c r="G260" s="45">
        <v>186</v>
      </c>
      <c r="H260" s="45">
        <v>20207963</v>
      </c>
      <c r="I260" s="45">
        <v>116</v>
      </c>
      <c r="J260" s="45">
        <v>30098931.93</v>
      </c>
      <c r="K260" s="45">
        <v>2</v>
      </c>
      <c r="L260" s="45">
        <v>892591</v>
      </c>
      <c r="M260" s="45">
        <v>3</v>
      </c>
      <c r="N260" s="45">
        <v>978908</v>
      </c>
      <c r="O260" s="45">
        <v>1</v>
      </c>
      <c r="P260" s="45">
        <v>200000</v>
      </c>
      <c r="Q260" s="45">
        <v>0</v>
      </c>
      <c r="R260" s="45">
        <v>0</v>
      </c>
      <c r="S260" s="45">
        <v>16</v>
      </c>
      <c r="T260" s="45">
        <v>5254387</v>
      </c>
      <c r="U260" s="21">
        <f t="shared" si="85"/>
        <v>339</v>
      </c>
      <c r="V260" s="22">
        <f t="shared" si="87"/>
        <v>62739148.280000001</v>
      </c>
      <c r="W260" s="19">
        <f>U260-'Single-Family'!U247</f>
        <v>119</v>
      </c>
      <c r="X260" s="13">
        <f>W260/'Single-Family'!U247</f>
        <v>0.54090909090909089</v>
      </c>
      <c r="Y260" s="12">
        <f>V260-'Single-Family'!V247</f>
        <v>15801410.609999999</v>
      </c>
      <c r="Z260" s="13">
        <f>Y260/'Single-Family'!V247</f>
        <v>0.33664619119679867</v>
      </c>
      <c r="AA260" s="12">
        <f t="shared" si="86"/>
        <v>-46353470.919999994</v>
      </c>
    </row>
    <row r="261" spans="1:40" x14ac:dyDescent="0.2">
      <c r="A261" s="26" t="s">
        <v>27</v>
      </c>
      <c r="B261" s="9">
        <v>2023</v>
      </c>
      <c r="C261" s="43">
        <v>7</v>
      </c>
      <c r="D261" s="43">
        <v>1183510.05</v>
      </c>
      <c r="E261" s="155">
        <v>3</v>
      </c>
      <c r="F261" s="151">
        <v>784970</v>
      </c>
      <c r="G261" s="45">
        <v>112</v>
      </c>
      <c r="H261" s="45">
        <v>16518153</v>
      </c>
      <c r="I261" s="45">
        <v>123</v>
      </c>
      <c r="J261" s="45">
        <v>31313629.170000002</v>
      </c>
      <c r="K261" s="45">
        <v>4</v>
      </c>
      <c r="L261" s="45">
        <v>1449175</v>
      </c>
      <c r="M261" s="45">
        <v>4</v>
      </c>
      <c r="N261" s="45">
        <v>1240484</v>
      </c>
      <c r="O261" s="45">
        <v>1</v>
      </c>
      <c r="P261" s="45">
        <v>965000</v>
      </c>
      <c r="Q261" s="45">
        <v>0</v>
      </c>
      <c r="R261" s="45">
        <v>0</v>
      </c>
      <c r="S261" s="45">
        <v>2</v>
      </c>
      <c r="T261" s="45">
        <v>771098</v>
      </c>
      <c r="U261" s="21">
        <f t="shared" si="85"/>
        <v>256</v>
      </c>
      <c r="V261" s="22">
        <f t="shared" si="87"/>
        <v>54226019.219999999</v>
      </c>
      <c r="W261" s="19">
        <f>U261-'Single-Family'!U248</f>
        <v>79</v>
      </c>
      <c r="X261" s="13">
        <f>W261/'Single-Family'!U248</f>
        <v>0.4463276836158192</v>
      </c>
      <c r="Y261" s="12">
        <f>V261-'Single-Family'!V248</f>
        <v>14641272.049999997</v>
      </c>
      <c r="Z261" s="13">
        <f>Y261/'Single-Family'!V248</f>
        <v>0.36987155651447845</v>
      </c>
      <c r="AA261" s="12">
        <f t="shared" si="86"/>
        <v>-31712198.869999997</v>
      </c>
    </row>
    <row r="262" spans="1:40" x14ac:dyDescent="0.2">
      <c r="A262" s="26" t="s">
        <v>28</v>
      </c>
      <c r="B262" s="9">
        <v>2023</v>
      </c>
      <c r="C262" s="43">
        <v>5</v>
      </c>
      <c r="D262" s="43">
        <v>917814</v>
      </c>
      <c r="E262" s="155">
        <v>5</v>
      </c>
      <c r="F262" s="151">
        <v>1885960</v>
      </c>
      <c r="G262" s="45">
        <v>52</v>
      </c>
      <c r="H262" s="45">
        <v>10502108</v>
      </c>
      <c r="I262" s="45">
        <v>52</v>
      </c>
      <c r="J262" s="45">
        <v>14764394.109999999</v>
      </c>
      <c r="K262" s="45">
        <v>0</v>
      </c>
      <c r="L262" s="45">
        <v>0</v>
      </c>
      <c r="M262" s="45">
        <v>9</v>
      </c>
      <c r="N262" s="45">
        <v>1471574</v>
      </c>
      <c r="O262" s="45">
        <v>0</v>
      </c>
      <c r="P262" s="45">
        <v>0</v>
      </c>
      <c r="Q262" s="45">
        <v>0</v>
      </c>
      <c r="R262" s="45">
        <v>0</v>
      </c>
      <c r="S262" s="45">
        <v>2</v>
      </c>
      <c r="T262" s="45">
        <v>684754</v>
      </c>
      <c r="U262" s="21">
        <f t="shared" si="85"/>
        <v>125</v>
      </c>
      <c r="V262" s="22">
        <f t="shared" si="87"/>
        <v>30226604.109999999</v>
      </c>
      <c r="W262" s="19">
        <f>U262-'Single-Family'!U249</f>
        <v>-11</v>
      </c>
      <c r="X262" s="13">
        <f>W262/'Single-Family'!U249</f>
        <v>-8.0882352941176475E-2</v>
      </c>
      <c r="Y262" s="12">
        <f>V262-'Single-Family'!V249</f>
        <v>1190446.5599999987</v>
      </c>
      <c r="Z262" s="13">
        <f>Y262/'Single-Family'!V249</f>
        <v>4.0998763626008725E-2</v>
      </c>
      <c r="AA262" s="12">
        <f>AA261+Y262</f>
        <v>-30521752.309999999</v>
      </c>
    </row>
    <row r="263" spans="1:40" ht="13.5" thickBot="1" x14ac:dyDescent="0.25">
      <c r="A263" s="27" t="s">
        <v>29</v>
      </c>
      <c r="B263" s="15">
        <v>2023</v>
      </c>
      <c r="C263" s="44">
        <f>SUM(C251:C262)</f>
        <v>68</v>
      </c>
      <c r="D263" s="44">
        <f t="shared" ref="D263" si="89">SUM(D251:D262)</f>
        <v>13916805.800000001</v>
      </c>
      <c r="E263" s="152">
        <f>SUM(E251:E262)</f>
        <v>63</v>
      </c>
      <c r="F263" s="44">
        <f t="shared" ref="F263:V263" si="90">SUM(F251:F262)</f>
        <v>22669546</v>
      </c>
      <c r="G263" s="152">
        <f t="shared" si="90"/>
        <v>1389</v>
      </c>
      <c r="H263" s="44">
        <f t="shared" si="90"/>
        <v>198633478</v>
      </c>
      <c r="I263" s="152">
        <f t="shared" si="90"/>
        <v>1027</v>
      </c>
      <c r="J263" s="44">
        <f t="shared" si="90"/>
        <v>273086582.51999998</v>
      </c>
      <c r="K263" s="152">
        <f t="shared" si="90"/>
        <v>35</v>
      </c>
      <c r="L263" s="44">
        <f t="shared" si="90"/>
        <v>12705693.4</v>
      </c>
      <c r="M263" s="152">
        <f t="shared" si="90"/>
        <v>58</v>
      </c>
      <c r="N263" s="44">
        <f t="shared" si="90"/>
        <v>15777136</v>
      </c>
      <c r="O263" s="152">
        <f t="shared" si="90"/>
        <v>9</v>
      </c>
      <c r="P263" s="44">
        <f t="shared" si="90"/>
        <v>3650000</v>
      </c>
      <c r="Q263" s="152">
        <f t="shared" si="90"/>
        <v>12</v>
      </c>
      <c r="R263" s="44">
        <f t="shared" si="90"/>
        <v>0</v>
      </c>
      <c r="S263" s="152">
        <f t="shared" si="90"/>
        <v>71</v>
      </c>
      <c r="T263" s="16">
        <f t="shared" si="90"/>
        <v>23029836</v>
      </c>
      <c r="U263" s="23">
        <f t="shared" si="90"/>
        <v>2732</v>
      </c>
      <c r="V263" s="24">
        <f t="shared" si="90"/>
        <v>563469077.72000015</v>
      </c>
      <c r="W263" s="20">
        <f>U263-'Single-Family'!U250</f>
        <v>84</v>
      </c>
      <c r="X263" s="18">
        <f>W263/'Single-Family'!U250</f>
        <v>3.1722054380664652E-2</v>
      </c>
      <c r="Y263" s="17">
        <f>V263-'Single-Family'!V250</f>
        <v>-30521752.309999704</v>
      </c>
      <c r="Z263" s="18">
        <f>Y263/'Single-Family'!V250</f>
        <v>-5.1384214649337574E-2</v>
      </c>
      <c r="AA263" s="17">
        <f>Y263</f>
        <v>-30521752.309999704</v>
      </c>
    </row>
    <row r="264" spans="1:40" x14ac:dyDescent="0.2">
      <c r="A264" s="26" t="s">
        <v>17</v>
      </c>
      <c r="B264" s="9">
        <v>2024</v>
      </c>
      <c r="C264" s="153">
        <v>1</v>
      </c>
      <c r="D264" s="153">
        <v>112908</v>
      </c>
      <c r="E264" s="154">
        <v>5</v>
      </c>
      <c r="F264" s="151">
        <v>1880925</v>
      </c>
      <c r="G264" s="45">
        <v>77</v>
      </c>
      <c r="H264" s="45">
        <v>11149229</v>
      </c>
      <c r="I264" s="45">
        <v>51</v>
      </c>
      <c r="J264" s="45">
        <v>14659867.960000001</v>
      </c>
      <c r="K264" s="45">
        <v>2</v>
      </c>
      <c r="L264" s="45">
        <v>372558</v>
      </c>
      <c r="M264" s="45">
        <v>0</v>
      </c>
      <c r="N264" s="45">
        <v>0</v>
      </c>
      <c r="O264" s="45">
        <v>0</v>
      </c>
      <c r="P264" s="45">
        <v>0</v>
      </c>
      <c r="Q264" s="45">
        <v>1</v>
      </c>
      <c r="R264" s="45">
        <v>400000</v>
      </c>
      <c r="S264" s="45">
        <v>0</v>
      </c>
      <c r="T264" s="45">
        <v>0</v>
      </c>
      <c r="U264" s="21">
        <f>SUM(C264+G264+I264+K264+M264+O264+Q264+S264+E264)</f>
        <v>137</v>
      </c>
      <c r="V264" s="22">
        <f t="shared" ref="V264" si="91">SUM(D264+H264+J264+L264+N264+P264+R264+T264+F264)</f>
        <v>28575487.960000001</v>
      </c>
      <c r="W264" s="19">
        <f>U264-'Single-Family'!U251</f>
        <v>-61</v>
      </c>
      <c r="X264" s="13">
        <f>W264/'Single-Family'!U251</f>
        <v>-0.30808080808080807</v>
      </c>
      <c r="Y264" s="12">
        <f>V264-'Single-Family'!V251</f>
        <v>-3664129.5500000007</v>
      </c>
      <c r="Z264" s="13">
        <f>Y264/'Single-Family'!V251</f>
        <v>-0.11365300934055655</v>
      </c>
      <c r="AA264" s="12">
        <f>Y264</f>
        <v>-3664129.5500000007</v>
      </c>
      <c r="AC264" s="26">
        <f t="array" ref="AC264:AN265">TRANSPOSE(U264:V275)</f>
        <v>137</v>
      </c>
      <c r="AD264" s="26">
        <v>388</v>
      </c>
      <c r="AE264" s="26">
        <v>300</v>
      </c>
      <c r="AF264" s="26">
        <v>321</v>
      </c>
      <c r="AG264" s="26">
        <v>239</v>
      </c>
      <c r="AH264" s="26">
        <v>232</v>
      </c>
      <c r="AI264" s="26">
        <v>378</v>
      </c>
      <c r="AJ264" s="26">
        <v>298</v>
      </c>
      <c r="AK264" s="26">
        <v>0</v>
      </c>
      <c r="AL264" s="26">
        <v>0</v>
      </c>
      <c r="AM264" s="26">
        <v>0</v>
      </c>
      <c r="AN264" s="26">
        <v>0</v>
      </c>
    </row>
    <row r="265" spans="1:40" x14ac:dyDescent="0.2">
      <c r="A265" s="26" t="s">
        <v>18</v>
      </c>
      <c r="B265" s="9">
        <v>2024</v>
      </c>
      <c r="C265" s="43">
        <v>5</v>
      </c>
      <c r="D265" s="43">
        <v>1023555</v>
      </c>
      <c r="E265" s="155">
        <v>15</v>
      </c>
      <c r="F265" s="151">
        <v>4842880</v>
      </c>
      <c r="G265" s="45">
        <v>254</v>
      </c>
      <c r="H265" s="45">
        <v>25198311</v>
      </c>
      <c r="I265" s="45">
        <v>96</v>
      </c>
      <c r="J265" s="45">
        <v>25443447.490000002</v>
      </c>
      <c r="K265" s="45">
        <v>7</v>
      </c>
      <c r="L265" s="45">
        <v>2344067</v>
      </c>
      <c r="M265" s="45">
        <v>7</v>
      </c>
      <c r="N265" s="45">
        <v>1719766</v>
      </c>
      <c r="O265" s="45">
        <v>0</v>
      </c>
      <c r="P265" s="45">
        <v>0</v>
      </c>
      <c r="Q265" s="45">
        <v>2</v>
      </c>
      <c r="R265" s="45">
        <v>707371</v>
      </c>
      <c r="S265" s="45">
        <v>2</v>
      </c>
      <c r="T265" s="45">
        <v>666326</v>
      </c>
      <c r="U265" s="21">
        <f t="shared" ref="U265:U275" si="92">SUM(C265+G265+I265+K265+M265+O265+Q265+S265+E265)</f>
        <v>388</v>
      </c>
      <c r="V265" s="22">
        <f>SUM(D265+H265+J265+L265+N265+P265+R265+T265+F265)</f>
        <v>61945723.490000002</v>
      </c>
      <c r="W265" s="19">
        <f>U265-'Single-Family'!U252</f>
        <v>260</v>
      </c>
      <c r="X265" s="13">
        <f>W265/'Single-Family'!U252</f>
        <v>2.03125</v>
      </c>
      <c r="Y265" s="12">
        <f>V265-'Single-Family'!V252</f>
        <v>36603226.100000001</v>
      </c>
      <c r="Z265" s="13">
        <f>Y265/'Single-Family'!V252</f>
        <v>1.4443417133168344</v>
      </c>
      <c r="AA265" s="12">
        <f t="shared" ref="AA265:AA274" si="93">AA264+Y265</f>
        <v>32939096.550000001</v>
      </c>
      <c r="AC265" s="26">
        <v>28575487.960000001</v>
      </c>
      <c r="AD265" s="26">
        <v>61945723.490000002</v>
      </c>
      <c r="AE265" s="26">
        <v>58446881.409999996</v>
      </c>
      <c r="AF265" s="26">
        <v>68340480.949999988</v>
      </c>
      <c r="AG265" s="26">
        <v>56057134.310000002</v>
      </c>
      <c r="AH265" s="26">
        <v>50522443.280000001</v>
      </c>
      <c r="AI265" s="26">
        <v>63044547.57</v>
      </c>
      <c r="AJ265" s="26">
        <v>65834437.430000007</v>
      </c>
      <c r="AK265" s="26">
        <v>0</v>
      </c>
      <c r="AL265" s="26">
        <v>0</v>
      </c>
      <c r="AM265" s="26">
        <v>0</v>
      </c>
      <c r="AN265" s="26">
        <v>0</v>
      </c>
    </row>
    <row r="266" spans="1:40" x14ac:dyDescent="0.2">
      <c r="A266" s="26" t="s">
        <v>19</v>
      </c>
      <c r="B266" s="9">
        <v>2024</v>
      </c>
      <c r="C266" s="43">
        <v>3</v>
      </c>
      <c r="D266" s="43">
        <v>432919</v>
      </c>
      <c r="E266" s="155">
        <v>4</v>
      </c>
      <c r="F266" s="151">
        <v>979980</v>
      </c>
      <c r="G266" s="45">
        <v>176</v>
      </c>
      <c r="H266" s="45">
        <v>24583414.879999999</v>
      </c>
      <c r="I266" s="45">
        <v>92</v>
      </c>
      <c r="J266" s="45">
        <v>24629687.530000001</v>
      </c>
      <c r="K266" s="45">
        <v>3</v>
      </c>
      <c r="L266" s="45">
        <v>854282</v>
      </c>
      <c r="M266" s="45">
        <v>2</v>
      </c>
      <c r="N266" s="45">
        <v>634041</v>
      </c>
      <c r="O266" s="45">
        <v>4</v>
      </c>
      <c r="P266" s="45">
        <v>1320000</v>
      </c>
      <c r="Q266" s="45">
        <v>3</v>
      </c>
      <c r="R266" s="45">
        <v>1040000</v>
      </c>
      <c r="S266" s="45">
        <v>13</v>
      </c>
      <c r="T266" s="45">
        <v>3972557</v>
      </c>
      <c r="U266" s="21">
        <f t="shared" si="92"/>
        <v>300</v>
      </c>
      <c r="V266" s="22">
        <f t="shared" ref="V266" si="94">SUM(D266+H266+J266+L266+N266+P266+R266+T266+F266)</f>
        <v>58446881.409999996</v>
      </c>
      <c r="W266" s="19">
        <f>U266-'Single-Family'!U253</f>
        <v>65</v>
      </c>
      <c r="X266" s="13">
        <f>W266/'Single-Family'!U253</f>
        <v>0.27659574468085107</v>
      </c>
      <c r="Y266" s="12">
        <f>V266-'Single-Family'!V253</f>
        <v>12606547.929999992</v>
      </c>
      <c r="Z266" s="13">
        <f>Y266/'Single-Family'!V253</f>
        <v>0.27500995243632315</v>
      </c>
      <c r="AA266" s="12">
        <f t="shared" si="93"/>
        <v>45545644.479999989</v>
      </c>
      <c r="AC266" s="26">
        <f>AC265/$AC$137</f>
        <v>28.57548796</v>
      </c>
      <c r="AD266" s="26">
        <f t="shared" ref="AD266:AN266" si="95">AD265/$AC$137</f>
        <v>61.945723489999999</v>
      </c>
      <c r="AE266" s="26">
        <f t="shared" si="95"/>
        <v>58.446881409999996</v>
      </c>
      <c r="AF266" s="26">
        <f t="shared" si="95"/>
        <v>68.340480949999986</v>
      </c>
      <c r="AG266" s="26">
        <f t="shared" si="95"/>
        <v>56.057134310000002</v>
      </c>
      <c r="AH266" s="26">
        <f t="shared" si="95"/>
        <v>50.522443280000005</v>
      </c>
      <c r="AI266" s="26">
        <f t="shared" si="95"/>
        <v>63.044547569999999</v>
      </c>
      <c r="AJ266" s="26">
        <f t="shared" si="95"/>
        <v>65.834437430000008</v>
      </c>
      <c r="AK266" s="26">
        <f t="shared" si="95"/>
        <v>0</v>
      </c>
      <c r="AL266" s="26">
        <f t="shared" si="95"/>
        <v>0</v>
      </c>
      <c r="AM266" s="26">
        <f t="shared" si="95"/>
        <v>0</v>
      </c>
      <c r="AN266" s="26">
        <f t="shared" si="95"/>
        <v>0</v>
      </c>
    </row>
    <row r="267" spans="1:40" x14ac:dyDescent="0.2">
      <c r="A267" s="26" t="s">
        <v>20</v>
      </c>
      <c r="B267" s="9">
        <v>2024</v>
      </c>
      <c r="C267" s="43">
        <v>5</v>
      </c>
      <c r="D267" s="43">
        <v>814173</v>
      </c>
      <c r="E267" s="155">
        <v>24</v>
      </c>
      <c r="F267" s="151">
        <v>5027990</v>
      </c>
      <c r="G267" s="45">
        <v>156</v>
      </c>
      <c r="H267" s="45">
        <v>25044105</v>
      </c>
      <c r="I267" s="45">
        <v>113</v>
      </c>
      <c r="J267" s="45">
        <v>30098045.550000001</v>
      </c>
      <c r="K267" s="45">
        <v>9</v>
      </c>
      <c r="L267" s="45">
        <v>3095835.4</v>
      </c>
      <c r="M267" s="45">
        <v>5</v>
      </c>
      <c r="N267" s="45">
        <v>1375985</v>
      </c>
      <c r="O267" s="45">
        <v>2</v>
      </c>
      <c r="P267" s="45">
        <v>750000</v>
      </c>
      <c r="Q267" s="45">
        <v>1</v>
      </c>
      <c r="R267" s="45">
        <v>300000</v>
      </c>
      <c r="S267" s="45">
        <v>6</v>
      </c>
      <c r="T267" s="45">
        <v>1834347</v>
      </c>
      <c r="U267" s="21">
        <f t="shared" si="92"/>
        <v>321</v>
      </c>
      <c r="V267" s="22">
        <f>SUM(D267+H267+J267+L267+N267+P267+R267+T267+F267)</f>
        <v>68340480.949999988</v>
      </c>
      <c r="W267" s="19">
        <f>U267-'Single-Family'!U254</f>
        <v>105</v>
      </c>
      <c r="X267" s="13">
        <f>W267/'Single-Family'!U254</f>
        <v>0.4861111111111111</v>
      </c>
      <c r="Y267" s="12">
        <f>V267-'Single-Family'!V254</f>
        <v>23064408.61999999</v>
      </c>
      <c r="Z267" s="13">
        <f>Y267/'Single-Family'!V254</f>
        <v>0.50941716966728745</v>
      </c>
      <c r="AA267" s="12">
        <f t="shared" si="93"/>
        <v>68610053.099999979</v>
      </c>
    </row>
    <row r="268" spans="1:40" x14ac:dyDescent="0.2">
      <c r="A268" s="26" t="s">
        <v>21</v>
      </c>
      <c r="B268" s="9">
        <v>2024</v>
      </c>
      <c r="C268" s="43">
        <v>4</v>
      </c>
      <c r="D268" s="43">
        <v>1104117</v>
      </c>
      <c r="E268" s="155">
        <v>2</v>
      </c>
      <c r="F268" s="151">
        <v>694990</v>
      </c>
      <c r="G268" s="45">
        <v>94</v>
      </c>
      <c r="H268" s="45">
        <v>14343519</v>
      </c>
      <c r="I268" s="45">
        <v>122</v>
      </c>
      <c r="J268" s="45">
        <v>34423231.310000002</v>
      </c>
      <c r="K268" s="45">
        <v>3</v>
      </c>
      <c r="L268" s="45">
        <v>963657</v>
      </c>
      <c r="M268" s="45">
        <v>5</v>
      </c>
      <c r="N268" s="45">
        <v>1208197</v>
      </c>
      <c r="O268" s="45">
        <v>3</v>
      </c>
      <c r="P268" s="45">
        <v>1740000</v>
      </c>
      <c r="Q268" s="45">
        <v>1</v>
      </c>
      <c r="R268" s="45">
        <v>430000</v>
      </c>
      <c r="S268" s="45">
        <v>5</v>
      </c>
      <c r="T268" s="45">
        <v>1149423</v>
      </c>
      <c r="U268" s="21">
        <f t="shared" si="92"/>
        <v>239</v>
      </c>
      <c r="V268" s="22">
        <f t="shared" ref="V268:V275" si="96">SUM(D268+H268+J268+L268+N268+P268+R268+T268+F268)</f>
        <v>56057134.310000002</v>
      </c>
      <c r="W268" s="19">
        <f>U268-'Single-Family'!U255</f>
        <v>-36</v>
      </c>
      <c r="X268" s="13">
        <f>W268/'Single-Family'!U255</f>
        <v>-0.13090909090909092</v>
      </c>
      <c r="Y268" s="12">
        <f>V268-'Single-Family'!V255</f>
        <v>-4197271.9799999967</v>
      </c>
      <c r="Z268" s="13">
        <f>Y268/'Single-Family'!V255</f>
        <v>-6.9659170813149124E-2</v>
      </c>
      <c r="AA268" s="12">
        <f t="shared" si="93"/>
        <v>64412781.119999982</v>
      </c>
    </row>
    <row r="269" spans="1:40" x14ac:dyDescent="0.2">
      <c r="A269" s="26" t="s">
        <v>22</v>
      </c>
      <c r="B269" s="9">
        <v>2024</v>
      </c>
      <c r="C269" s="43">
        <v>1</v>
      </c>
      <c r="D269" s="43">
        <v>95445</v>
      </c>
      <c r="E269" s="155">
        <v>2</v>
      </c>
      <c r="F269" s="151">
        <v>0</v>
      </c>
      <c r="G269" s="45">
        <v>114</v>
      </c>
      <c r="H269" s="45">
        <v>17792471</v>
      </c>
      <c r="I269" s="45">
        <v>93</v>
      </c>
      <c r="J269" s="45">
        <v>24541799.280000001</v>
      </c>
      <c r="K269" s="45">
        <v>8</v>
      </c>
      <c r="L269" s="45">
        <v>2690497</v>
      </c>
      <c r="M269" s="45">
        <v>7</v>
      </c>
      <c r="N269" s="45">
        <v>2077705</v>
      </c>
      <c r="O269" s="45">
        <v>1</v>
      </c>
      <c r="P269" s="45">
        <v>400000</v>
      </c>
      <c r="Q269" s="45">
        <v>3</v>
      </c>
      <c r="R269" s="45">
        <v>1800000</v>
      </c>
      <c r="S269" s="45">
        <v>3</v>
      </c>
      <c r="T269" s="45">
        <v>1124526</v>
      </c>
      <c r="U269" s="21">
        <f t="shared" si="92"/>
        <v>232</v>
      </c>
      <c r="V269" s="22">
        <f t="shared" si="96"/>
        <v>50522443.280000001</v>
      </c>
      <c r="W269" s="19">
        <f>U269-'Single-Family'!U256</f>
        <v>-28</v>
      </c>
      <c r="X269" s="13">
        <f>W269/'Single-Family'!U256</f>
        <v>-0.1076923076923077</v>
      </c>
      <c r="Y269" s="12">
        <f>V269-'Single-Family'!V256</f>
        <v>-5025775.5199999958</v>
      </c>
      <c r="Z269" s="13">
        <f>Y269/'Single-Family'!V256</f>
        <v>-9.0475907753139267E-2</v>
      </c>
      <c r="AA269" s="12">
        <f t="shared" si="93"/>
        <v>59387005.599999987</v>
      </c>
    </row>
    <row r="270" spans="1:40" x14ac:dyDescent="0.2">
      <c r="A270" s="26" t="s">
        <v>23</v>
      </c>
      <c r="B270" s="9">
        <v>2024</v>
      </c>
      <c r="C270" s="43">
        <v>14</v>
      </c>
      <c r="D270" s="43">
        <v>2195105.75</v>
      </c>
      <c r="E270" s="155">
        <v>2</v>
      </c>
      <c r="F270" s="151">
        <v>564990</v>
      </c>
      <c r="G270" s="45">
        <v>244</v>
      </c>
      <c r="H270" s="45">
        <v>25778735</v>
      </c>
      <c r="I270" s="45">
        <v>97</v>
      </c>
      <c r="J270" s="45">
        <v>27271826.82</v>
      </c>
      <c r="K270" s="45">
        <v>3</v>
      </c>
      <c r="L270" s="45">
        <v>915875</v>
      </c>
      <c r="M270" s="45">
        <v>12</v>
      </c>
      <c r="N270" s="45">
        <v>4099719</v>
      </c>
      <c r="O270" s="45">
        <v>2</v>
      </c>
      <c r="P270" s="45">
        <v>483000</v>
      </c>
      <c r="Q270" s="45">
        <v>1</v>
      </c>
      <c r="R270" s="45">
        <v>400000</v>
      </c>
      <c r="S270" s="45">
        <v>3</v>
      </c>
      <c r="T270" s="45">
        <v>1335296</v>
      </c>
      <c r="U270" s="21">
        <f t="shared" si="92"/>
        <v>378</v>
      </c>
      <c r="V270" s="22">
        <f t="shared" si="96"/>
        <v>63044547.57</v>
      </c>
      <c r="W270" s="19">
        <f>U270-'Single-Family'!U257</f>
        <v>141</v>
      </c>
      <c r="X270" s="13">
        <f>W270/'Single-Family'!U257</f>
        <v>0.59493670886075944</v>
      </c>
      <c r="Y270" s="12">
        <f>V270-'Single-Family'!V257</f>
        <v>10146271.160000004</v>
      </c>
      <c r="Z270" s="13">
        <f>Y270/'Single-Family'!V257</f>
        <v>0.19180721657845798</v>
      </c>
      <c r="AA270" s="12">
        <f t="shared" si="93"/>
        <v>69533276.75999999</v>
      </c>
    </row>
    <row r="271" spans="1:40" x14ac:dyDescent="0.2">
      <c r="A271" s="26" t="s">
        <v>24</v>
      </c>
      <c r="B271" s="9">
        <v>2024</v>
      </c>
      <c r="C271" s="43">
        <v>3</v>
      </c>
      <c r="D271" s="43">
        <v>715477.45</v>
      </c>
      <c r="E271" s="155">
        <v>30</v>
      </c>
      <c r="F271" s="151">
        <v>6315000</v>
      </c>
      <c r="G271" s="45">
        <v>121</v>
      </c>
      <c r="H271" s="45">
        <v>18087020</v>
      </c>
      <c r="I271" s="45">
        <v>123</v>
      </c>
      <c r="J271" s="45">
        <v>34294399.980000004</v>
      </c>
      <c r="K271" s="45">
        <v>7</v>
      </c>
      <c r="L271" s="45">
        <v>2278020</v>
      </c>
      <c r="M271" s="45">
        <v>6</v>
      </c>
      <c r="N271" s="45">
        <v>1896222</v>
      </c>
      <c r="O271" s="45">
        <v>1</v>
      </c>
      <c r="P271" s="45">
        <v>195000</v>
      </c>
      <c r="Q271" s="45">
        <v>1</v>
      </c>
      <c r="R271" s="45">
        <v>500000</v>
      </c>
      <c r="S271" s="45">
        <v>6</v>
      </c>
      <c r="T271" s="45">
        <v>1553298</v>
      </c>
      <c r="U271" s="21">
        <f t="shared" si="92"/>
        <v>298</v>
      </c>
      <c r="V271" s="22">
        <f t="shared" si="96"/>
        <v>65834437.430000007</v>
      </c>
      <c r="W271" s="19">
        <f>U271-'Single-Family'!U258</f>
        <v>5</v>
      </c>
      <c r="X271" s="13">
        <f>W271/'Single-Family'!U258</f>
        <v>1.7064846416382253E-2</v>
      </c>
      <c r="Y271" s="12">
        <f>V271-'Single-Family'!V258</f>
        <v>5322603.0100000054</v>
      </c>
      <c r="Z271" s="13">
        <f>Y271/'Single-Family'!V258</f>
        <v>8.7959703436800971E-2</v>
      </c>
      <c r="AA271" s="12">
        <f t="shared" si="93"/>
        <v>74855879.769999996</v>
      </c>
    </row>
    <row r="272" spans="1:40" x14ac:dyDescent="0.2">
      <c r="A272" s="26" t="s">
        <v>25</v>
      </c>
      <c r="B272" s="9">
        <v>2024</v>
      </c>
      <c r="C272" s="43">
        <v>0</v>
      </c>
      <c r="D272" s="43">
        <v>0</v>
      </c>
      <c r="E272" s="155">
        <v>0</v>
      </c>
      <c r="F272" s="151">
        <v>0</v>
      </c>
      <c r="G272" s="45">
        <v>0</v>
      </c>
      <c r="H272" s="45">
        <v>0</v>
      </c>
      <c r="I272" s="45">
        <v>0</v>
      </c>
      <c r="J272" s="45">
        <v>0</v>
      </c>
      <c r="K272" s="45">
        <v>0</v>
      </c>
      <c r="L272" s="45">
        <v>0</v>
      </c>
      <c r="M272" s="45">
        <v>0</v>
      </c>
      <c r="N272" s="45">
        <v>0</v>
      </c>
      <c r="O272" s="45">
        <v>0</v>
      </c>
      <c r="P272" s="45">
        <v>0</v>
      </c>
      <c r="Q272" s="45">
        <v>0</v>
      </c>
      <c r="R272" s="45">
        <v>0</v>
      </c>
      <c r="S272" s="45">
        <v>0</v>
      </c>
      <c r="T272" s="45">
        <v>0</v>
      </c>
      <c r="U272" s="21">
        <f t="shared" si="92"/>
        <v>0</v>
      </c>
      <c r="V272" s="22">
        <f t="shared" si="96"/>
        <v>0</v>
      </c>
      <c r="W272" s="19">
        <f>U272-'Single-Family'!U259</f>
        <v>-170</v>
      </c>
      <c r="X272" s="13">
        <f>W272/'Single-Family'!U259</f>
        <v>-1</v>
      </c>
      <c r="Y272" s="12">
        <f>V272-'Single-Family'!V259</f>
        <v>-38366049.480000004</v>
      </c>
      <c r="Z272" s="13">
        <f>Y272/'Single-Family'!V259</f>
        <v>-1</v>
      </c>
      <c r="AA272" s="12">
        <f t="shared" si="93"/>
        <v>36489830.289999992</v>
      </c>
    </row>
    <row r="273" spans="1:27" x14ac:dyDescent="0.2">
      <c r="A273" s="26" t="s">
        <v>26</v>
      </c>
      <c r="B273" s="9">
        <v>2024</v>
      </c>
      <c r="C273" s="43">
        <v>0</v>
      </c>
      <c r="D273" s="43">
        <v>0</v>
      </c>
      <c r="E273" s="155">
        <v>0</v>
      </c>
      <c r="F273" s="151">
        <v>0</v>
      </c>
      <c r="G273" s="45">
        <v>0</v>
      </c>
      <c r="H273" s="45">
        <v>0</v>
      </c>
      <c r="I273" s="45">
        <v>0</v>
      </c>
      <c r="J273" s="45">
        <v>0</v>
      </c>
      <c r="K273" s="45">
        <v>0</v>
      </c>
      <c r="L273" s="45">
        <v>0</v>
      </c>
      <c r="M273" s="45">
        <v>0</v>
      </c>
      <c r="N273" s="45">
        <v>0</v>
      </c>
      <c r="O273" s="45">
        <v>0</v>
      </c>
      <c r="P273" s="45">
        <v>0</v>
      </c>
      <c r="Q273" s="45">
        <v>0</v>
      </c>
      <c r="R273" s="45">
        <v>0</v>
      </c>
      <c r="S273" s="45">
        <v>0</v>
      </c>
      <c r="T273" s="45">
        <v>0</v>
      </c>
      <c r="U273" s="21">
        <f t="shared" si="92"/>
        <v>0</v>
      </c>
      <c r="V273" s="22">
        <f t="shared" si="96"/>
        <v>0</v>
      </c>
      <c r="W273" s="19">
        <f>U273-'Single-Family'!U260</f>
        <v>-339</v>
      </c>
      <c r="X273" s="13">
        <f>W273/'Single-Family'!U260</f>
        <v>-1</v>
      </c>
      <c r="Y273" s="12">
        <f>V273-'Single-Family'!V260</f>
        <v>-62739148.280000001</v>
      </c>
      <c r="Z273" s="13">
        <f>Y273/'Single-Family'!V260</f>
        <v>-1</v>
      </c>
      <c r="AA273" s="12">
        <f t="shared" si="93"/>
        <v>-26249317.99000001</v>
      </c>
    </row>
    <row r="274" spans="1:27" x14ac:dyDescent="0.2">
      <c r="A274" s="26" t="s">
        <v>27</v>
      </c>
      <c r="B274" s="9">
        <v>2024</v>
      </c>
      <c r="C274" s="43">
        <v>0</v>
      </c>
      <c r="D274" s="43">
        <v>0</v>
      </c>
      <c r="E274" s="155">
        <v>0</v>
      </c>
      <c r="F274" s="151">
        <v>0</v>
      </c>
      <c r="G274" s="45">
        <v>0</v>
      </c>
      <c r="H274" s="45">
        <v>0</v>
      </c>
      <c r="I274" s="45">
        <v>0</v>
      </c>
      <c r="J274" s="45">
        <v>0</v>
      </c>
      <c r="K274" s="45">
        <v>0</v>
      </c>
      <c r="L274" s="45">
        <v>0</v>
      </c>
      <c r="M274" s="45">
        <v>0</v>
      </c>
      <c r="N274" s="45">
        <v>0</v>
      </c>
      <c r="O274" s="45">
        <v>0</v>
      </c>
      <c r="P274" s="45">
        <v>0</v>
      </c>
      <c r="Q274" s="45">
        <v>0</v>
      </c>
      <c r="R274" s="45">
        <v>0</v>
      </c>
      <c r="S274" s="45">
        <v>0</v>
      </c>
      <c r="T274" s="45">
        <v>0</v>
      </c>
      <c r="U274" s="21">
        <f t="shared" si="92"/>
        <v>0</v>
      </c>
      <c r="V274" s="22">
        <f t="shared" si="96"/>
        <v>0</v>
      </c>
      <c r="W274" s="19">
        <f>U274-'Single-Family'!U261</f>
        <v>-256</v>
      </c>
      <c r="X274" s="13">
        <f>W274/'Single-Family'!U261</f>
        <v>-1</v>
      </c>
      <c r="Y274" s="12">
        <f>V274-'Single-Family'!V261</f>
        <v>-54226019.219999999</v>
      </c>
      <c r="Z274" s="13">
        <f>Y274/'Single-Family'!V261</f>
        <v>-1</v>
      </c>
      <c r="AA274" s="12">
        <f t="shared" si="93"/>
        <v>-80475337.210000008</v>
      </c>
    </row>
    <row r="275" spans="1:27" x14ac:dyDescent="0.2">
      <c r="A275" s="26" t="s">
        <v>28</v>
      </c>
      <c r="B275" s="9">
        <v>2024</v>
      </c>
      <c r="C275" s="43">
        <v>0</v>
      </c>
      <c r="D275" s="43">
        <v>0</v>
      </c>
      <c r="E275" s="155">
        <v>0</v>
      </c>
      <c r="F275" s="151">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92"/>
        <v>0</v>
      </c>
      <c r="V275" s="22">
        <f t="shared" si="96"/>
        <v>0</v>
      </c>
      <c r="W275" s="19">
        <f>U275-'Single-Family'!U262</f>
        <v>-125</v>
      </c>
      <c r="X275" s="13">
        <f>W275/'Single-Family'!U262</f>
        <v>-1</v>
      </c>
      <c r="Y275" s="12">
        <f>V275-'Single-Family'!V262</f>
        <v>-30226604.109999999</v>
      </c>
      <c r="Z275" s="13">
        <f>Y275/'Single-Family'!V262</f>
        <v>-1</v>
      </c>
      <c r="AA275" s="12">
        <f>AA274+Y275</f>
        <v>-110701941.32000001</v>
      </c>
    </row>
    <row r="276" spans="1:27" ht="13.5" thickBot="1" x14ac:dyDescent="0.25">
      <c r="A276" s="27" t="s">
        <v>29</v>
      </c>
      <c r="B276" s="9">
        <v>2024</v>
      </c>
      <c r="C276" s="44">
        <f>SUM(C264:C275)</f>
        <v>36</v>
      </c>
      <c r="D276" s="44">
        <f t="shared" ref="D276" si="97">SUM(D264:D275)</f>
        <v>6493700.2000000002</v>
      </c>
      <c r="E276" s="152">
        <f>SUM(E264:E275)</f>
        <v>84</v>
      </c>
      <c r="F276" s="44">
        <f t="shared" ref="F276:T276" si="98">SUM(F264:F275)</f>
        <v>20306755</v>
      </c>
      <c r="G276" s="152">
        <f t="shared" si="98"/>
        <v>1236</v>
      </c>
      <c r="H276" s="44">
        <f t="shared" si="98"/>
        <v>161976804.88</v>
      </c>
      <c r="I276" s="152">
        <f t="shared" si="98"/>
        <v>787</v>
      </c>
      <c r="J276" s="44">
        <f t="shared" si="98"/>
        <v>215362305.92000002</v>
      </c>
      <c r="K276" s="152">
        <f t="shared" si="98"/>
        <v>42</v>
      </c>
      <c r="L276" s="44">
        <f t="shared" si="98"/>
        <v>13514791.4</v>
      </c>
      <c r="M276" s="152">
        <f t="shared" si="98"/>
        <v>44</v>
      </c>
      <c r="N276" s="44">
        <f t="shared" si="98"/>
        <v>13011635</v>
      </c>
      <c r="O276" s="152">
        <f t="shared" si="98"/>
        <v>13</v>
      </c>
      <c r="P276" s="44">
        <f t="shared" si="98"/>
        <v>4888000</v>
      </c>
      <c r="Q276" s="152">
        <f t="shared" si="98"/>
        <v>13</v>
      </c>
      <c r="R276" s="44">
        <f t="shared" si="98"/>
        <v>5577371</v>
      </c>
      <c r="S276" s="152">
        <f t="shared" si="98"/>
        <v>38</v>
      </c>
      <c r="T276" s="16">
        <f t="shared" si="98"/>
        <v>11635773</v>
      </c>
      <c r="U276" s="23">
        <f t="shared" ref="U276:V276" si="99">SUM(U264:U275)</f>
        <v>2293</v>
      </c>
      <c r="V276" s="24">
        <f t="shared" si="99"/>
        <v>452767136.39999998</v>
      </c>
      <c r="W276" s="20">
        <f>U276-'Single-Family'!U263</f>
        <v>-439</v>
      </c>
      <c r="X276" s="18">
        <f>W276/'Single-Family'!U263</f>
        <v>-0.16068814055636896</v>
      </c>
      <c r="Y276" s="17">
        <f>V276-'Single-Family'!V263</f>
        <v>-110701941.32000017</v>
      </c>
      <c r="Z276" s="18">
        <f>Y276/'Single-Family'!V263</f>
        <v>-0.19646498041727559</v>
      </c>
      <c r="AA276" s="17">
        <f>Y276</f>
        <v>-110701941.32000017</v>
      </c>
    </row>
    <row r="277" spans="1:27" ht="15.75" x14ac:dyDescent="0.2">
      <c r="A277" s="47" t="s">
        <v>49</v>
      </c>
      <c r="B277" s="47"/>
      <c r="C277" s="47"/>
      <c r="D277" s="47"/>
      <c r="E277" s="47"/>
      <c r="F277" s="47"/>
      <c r="G277" s="47"/>
      <c r="H277" s="47"/>
      <c r="I277" s="47"/>
      <c r="J277" s="47"/>
      <c r="K277" s="47"/>
      <c r="L277" s="47"/>
      <c r="M277" s="47"/>
      <c r="N277" s="47"/>
      <c r="O277" s="47"/>
      <c r="P277" s="28"/>
      <c r="Q277" s="28"/>
      <c r="R277" s="28"/>
      <c r="S277" s="28"/>
      <c r="T277" s="28"/>
      <c r="U277" s="28"/>
      <c r="V277" s="28"/>
      <c r="W277" s="28"/>
      <c r="X277" s="28"/>
      <c r="Y277" s="28"/>
      <c r="Z277" s="28"/>
      <c r="AA277" s="28"/>
    </row>
    <row r="278" spans="1:27" ht="15.75" x14ac:dyDescent="0.2">
      <c r="A278" s="32" t="s">
        <v>57</v>
      </c>
      <c r="B278" s="31"/>
      <c r="C278" s="31"/>
      <c r="D278" s="31"/>
      <c r="E278" s="31"/>
      <c r="F278" s="31"/>
      <c r="G278" s="31"/>
      <c r="H278" s="31"/>
      <c r="I278" s="31"/>
      <c r="J278" s="31"/>
      <c r="K278" s="31"/>
      <c r="L278" s="31"/>
      <c r="M278" s="31"/>
      <c r="N278" s="31"/>
      <c r="O278" s="31"/>
      <c r="P278" s="28"/>
      <c r="Q278" s="28"/>
      <c r="R278" s="28"/>
      <c r="S278" s="28"/>
      <c r="T278" s="28"/>
      <c r="U278" s="28"/>
      <c r="V278" s="28"/>
      <c r="W278" s="28"/>
      <c r="X278" s="28"/>
      <c r="Y278" s="28"/>
      <c r="Z278" s="28"/>
      <c r="AA278" s="28"/>
    </row>
    <row r="279" spans="1:27" ht="15.75" x14ac:dyDescent="0.2">
      <c r="A279" s="32" t="s">
        <v>38</v>
      </c>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
      <c r="A280" s="32"/>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50</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76">
    <cfRule type="expression" dxfId="51" priority="1">
      <formula>MOD(ROW(),2)=1</formula>
    </cfRule>
  </conditionalFormatting>
  <pageMargins left="0.7" right="0.7" top="0.75" bottom="0.75" header="0.3" footer="0.3"/>
  <pageSetup orientation="portrait" r:id="rId1"/>
  <ignoredErrors>
    <ignoredError sqref="U250:V250 U237:V237 U263:V26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83"/>
  <sheetViews>
    <sheetView zoomScaleNormal="100" workbookViewId="0">
      <pane xSplit="2" ySplit="3" topLeftCell="C245" activePane="bottomRight" state="frozen"/>
      <selection pane="topRight" activeCell="C1" sqref="C1"/>
      <selection pane="bottomLeft" activeCell="A4" sqref="A4"/>
      <selection pane="bottomRight" activeCell="A271" sqref="A271:XFD271"/>
    </sheetView>
  </sheetViews>
  <sheetFormatPr defaultColWidth="7.140625" defaultRowHeight="12.75" x14ac:dyDescent="0.2"/>
  <cols>
    <col min="1" max="1" width="9.140625" style="1" customWidth="1"/>
    <col min="2" max="2" width="5" style="1" bestFit="1" customWidth="1"/>
    <col min="3" max="4" width="5.28515625" style="1" customWidth="1"/>
    <col min="5" max="5" width="12" style="1" customWidth="1"/>
    <col min="6" max="7" width="5.28515625" style="1" customWidth="1"/>
    <col min="8" max="8" width="12" style="1" customWidth="1"/>
    <col min="9" max="9" width="5.28515625" style="1" customWidth="1"/>
    <col min="10" max="10" width="6.5703125" style="1" bestFit="1" customWidth="1"/>
    <col min="11" max="11" width="12" style="1" customWidth="1"/>
    <col min="12" max="13" width="5.28515625" style="1" customWidth="1"/>
    <col min="14" max="14" width="12" style="1" customWidth="1"/>
    <col min="15" max="16" width="5.28515625" style="1" customWidth="1"/>
    <col min="17" max="17" width="12" style="1" customWidth="1"/>
    <col min="18" max="19" width="5.28515625" style="1" customWidth="1"/>
    <col min="20" max="20" width="8.5703125" style="1" bestFit="1" customWidth="1"/>
    <col min="21" max="22" width="5.28515625" style="1" customWidth="1"/>
    <col min="23" max="23" width="7.7109375" style="1" bestFit="1" customWidth="1"/>
    <col min="24" max="25" width="5.28515625" style="1" customWidth="1"/>
    <col min="26" max="26" width="8.5703125" style="1" bestFit="1" customWidth="1"/>
    <col min="27" max="28" width="5.28515625" style="1" customWidth="1"/>
    <col min="29" max="29" width="12" style="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83" t="s">
        <v>40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5"/>
    </row>
    <row r="2" spans="1:53" x14ac:dyDescent="0.2">
      <c r="A2" s="177"/>
      <c r="B2" s="186"/>
      <c r="C2" s="177" t="s">
        <v>1</v>
      </c>
      <c r="D2" s="178"/>
      <c r="E2" s="186"/>
      <c r="F2" s="187" t="s">
        <v>9</v>
      </c>
      <c r="G2" s="187"/>
      <c r="H2" s="187"/>
      <c r="I2" s="177" t="s">
        <v>2</v>
      </c>
      <c r="J2" s="178"/>
      <c r="K2" s="186"/>
      <c r="L2" s="177" t="s">
        <v>3</v>
      </c>
      <c r="M2" s="178"/>
      <c r="N2" s="186"/>
      <c r="O2" s="177" t="s">
        <v>4</v>
      </c>
      <c r="P2" s="178"/>
      <c r="Q2" s="186"/>
      <c r="R2" s="177" t="s">
        <v>5</v>
      </c>
      <c r="S2" s="178"/>
      <c r="T2" s="186"/>
      <c r="U2" s="177" t="s">
        <v>6</v>
      </c>
      <c r="V2" s="178"/>
      <c r="W2" s="186"/>
      <c r="X2" s="177" t="s">
        <v>7</v>
      </c>
      <c r="Y2" s="178"/>
      <c r="Z2" s="186"/>
      <c r="AA2" s="177" t="s">
        <v>8</v>
      </c>
      <c r="AB2" s="178"/>
      <c r="AC2" s="178"/>
      <c r="AD2" s="179" t="s">
        <v>10</v>
      </c>
      <c r="AE2" s="180"/>
      <c r="AF2" s="181"/>
      <c r="AG2" s="169" t="s">
        <v>11</v>
      </c>
      <c r="AH2" s="170"/>
      <c r="AI2" s="170"/>
      <c r="AJ2" s="170"/>
      <c r="AK2" s="182"/>
    </row>
    <row r="3" spans="1:53" s="57" customFormat="1" x14ac:dyDescent="0.2">
      <c r="A3" s="60" t="s">
        <v>12</v>
      </c>
      <c r="B3" s="11" t="s">
        <v>13</v>
      </c>
      <c r="C3" s="25" t="s">
        <v>14</v>
      </c>
      <c r="D3" s="11" t="s">
        <v>33</v>
      </c>
      <c r="E3" s="25" t="s">
        <v>15</v>
      </c>
      <c r="F3" s="130" t="s">
        <v>14</v>
      </c>
      <c r="G3" s="11" t="s">
        <v>33</v>
      </c>
      <c r="H3" s="129" t="s">
        <v>15</v>
      </c>
      <c r="I3" s="25" t="s">
        <v>14</v>
      </c>
      <c r="J3" s="11" t="s">
        <v>33</v>
      </c>
      <c r="K3" s="25" t="s">
        <v>15</v>
      </c>
      <c r="L3" s="25" t="s">
        <v>14</v>
      </c>
      <c r="M3" s="11" t="s">
        <v>33</v>
      </c>
      <c r="N3" s="25" t="s">
        <v>15</v>
      </c>
      <c r="O3" s="25" t="s">
        <v>14</v>
      </c>
      <c r="P3" s="11" t="s">
        <v>33</v>
      </c>
      <c r="Q3" s="25" t="s">
        <v>15</v>
      </c>
      <c r="R3" s="25" t="s">
        <v>14</v>
      </c>
      <c r="S3" s="11" t="s">
        <v>33</v>
      </c>
      <c r="T3" s="25" t="s">
        <v>15</v>
      </c>
      <c r="U3" s="25" t="s">
        <v>14</v>
      </c>
      <c r="V3" s="11" t="s">
        <v>33</v>
      </c>
      <c r="W3" s="25" t="s">
        <v>15</v>
      </c>
      <c r="X3" s="25" t="s">
        <v>14</v>
      </c>
      <c r="Y3" s="11" t="s">
        <v>33</v>
      </c>
      <c r="Z3" s="25" t="s">
        <v>15</v>
      </c>
      <c r="AA3" s="25" t="s">
        <v>14</v>
      </c>
      <c r="AB3" s="11" t="s">
        <v>33</v>
      </c>
      <c r="AC3" s="129" t="s">
        <v>15</v>
      </c>
      <c r="AD3" s="92" t="s">
        <v>14</v>
      </c>
      <c r="AE3" s="93" t="s">
        <v>33</v>
      </c>
      <c r="AF3" s="94" t="s">
        <v>15</v>
      </c>
      <c r="AG3" s="34" t="s">
        <v>33</v>
      </c>
      <c r="AH3" s="35" t="s">
        <v>48</v>
      </c>
      <c r="AI3" s="35" t="s">
        <v>15</v>
      </c>
      <c r="AJ3" s="35" t="s">
        <v>47</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105</v>
      </c>
      <c r="AU251" s="26">
        <v>123</v>
      </c>
      <c r="AV251" s="26">
        <v>228</v>
      </c>
      <c r="AW251" s="26">
        <v>554</v>
      </c>
      <c r="AX251" s="26">
        <v>320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7876161</v>
      </c>
      <c r="AU252" s="26">
        <v>18241695</v>
      </c>
      <c r="AV252" s="26">
        <v>15910937</v>
      </c>
      <c r="AW252" s="26">
        <v>49678402</v>
      </c>
      <c r="AX252" s="26">
        <v>28589272</v>
      </c>
    </row>
    <row r="253" spans="1:50" x14ac:dyDescent="0.2">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7.8761609999999997</v>
      </c>
      <c r="AU253" s="26">
        <f t="shared" si="154"/>
        <v>18.241695</v>
      </c>
      <c r="AV253" s="26">
        <f t="shared" si="154"/>
        <v>15.910937000000001</v>
      </c>
      <c r="AW253" s="26">
        <f t="shared" si="154"/>
        <v>49.678401999999998</v>
      </c>
      <c r="AX253" s="26">
        <f t="shared" si="154"/>
        <v>28.589272000000001</v>
      </c>
    </row>
    <row r="254" spans="1:50" x14ac:dyDescent="0.2">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60">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2">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60">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2">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60">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50" x14ac:dyDescent="0.2">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60">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50" x14ac:dyDescent="0.2">
      <c r="A258" s="2" t="s">
        <v>24</v>
      </c>
      <c r="B258" s="86">
        <v>2023</v>
      </c>
      <c r="C258" s="61">
        <v>0</v>
      </c>
      <c r="D258" s="61">
        <v>0</v>
      </c>
      <c r="E258" s="61">
        <v>0</v>
      </c>
      <c r="F258" s="61">
        <v>24</v>
      </c>
      <c r="G258" s="61">
        <v>12</v>
      </c>
      <c r="H258" s="61">
        <v>1412000</v>
      </c>
      <c r="I258" s="61">
        <v>8</v>
      </c>
      <c r="J258" s="61">
        <v>91</v>
      </c>
      <c r="K258" s="61">
        <v>6464161</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2</v>
      </c>
      <c r="AC258" s="61">
        <v>0</v>
      </c>
      <c r="AD258" s="74">
        <f t="shared" si="150"/>
        <v>32</v>
      </c>
      <c r="AE258" s="61">
        <f t="shared" si="151"/>
        <v>105</v>
      </c>
      <c r="AF258" s="160">
        <f t="shared" si="152"/>
        <v>7876161</v>
      </c>
      <c r="AG258" s="19">
        <f>AE258-'Multi-Family'!AE245</f>
        <v>-39</v>
      </c>
      <c r="AH258" s="13">
        <f>AG258/'Multi-Family'!AE245</f>
        <v>-0.27083333333333331</v>
      </c>
      <c r="AI258" s="12">
        <f>AF258-'Multi-Family'!AF245</f>
        <v>-9589861</v>
      </c>
      <c r="AJ258" s="13">
        <f>AI258/'Multi-Family'!AF245</f>
        <v>-0.54905810836606073</v>
      </c>
      <c r="AK258" s="84">
        <f t="shared" si="155"/>
        <v>-99717066</v>
      </c>
    </row>
    <row r="259" spans="1:50" x14ac:dyDescent="0.2">
      <c r="A259" s="2" t="s">
        <v>25</v>
      </c>
      <c r="B259" s="86">
        <v>2023</v>
      </c>
      <c r="C259" s="61">
        <v>0</v>
      </c>
      <c r="D259" s="61">
        <v>0</v>
      </c>
      <c r="E259" s="61">
        <v>0</v>
      </c>
      <c r="F259" s="61">
        <v>21</v>
      </c>
      <c r="G259" s="61">
        <v>13</v>
      </c>
      <c r="H259" s="61">
        <v>8653959</v>
      </c>
      <c r="I259" s="61">
        <v>9</v>
      </c>
      <c r="J259" s="61">
        <v>108</v>
      </c>
      <c r="K259" s="61">
        <v>9587736</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2</v>
      </c>
      <c r="AC259" s="61">
        <v>0</v>
      </c>
      <c r="AD259" s="74">
        <f t="shared" si="150"/>
        <v>30</v>
      </c>
      <c r="AE259" s="61">
        <f t="shared" si="151"/>
        <v>123</v>
      </c>
      <c r="AF259" s="160">
        <f t="shared" si="152"/>
        <v>18241695</v>
      </c>
      <c r="AG259" s="19">
        <f>AE259-'Multi-Family'!AE246</f>
        <v>-250</v>
      </c>
      <c r="AH259" s="13">
        <f>AG259/'Multi-Family'!AE246</f>
        <v>-0.67024128686327078</v>
      </c>
      <c r="AI259" s="12">
        <f>AF259-'Multi-Family'!AF246</f>
        <v>-24989184</v>
      </c>
      <c r="AJ259" s="13">
        <f>AI259/'Multi-Family'!AF246</f>
        <v>-0.57804015504750672</v>
      </c>
      <c r="AK259" s="84">
        <f t="shared" si="155"/>
        <v>-124706250</v>
      </c>
    </row>
    <row r="260" spans="1:50" x14ac:dyDescent="0.2">
      <c r="A260" s="2" t="s">
        <v>26</v>
      </c>
      <c r="B260" s="86">
        <v>2023</v>
      </c>
      <c r="C260" s="61">
        <v>0</v>
      </c>
      <c r="D260" s="61">
        <v>0</v>
      </c>
      <c r="E260" s="61">
        <v>0</v>
      </c>
      <c r="F260" s="61">
        <v>20</v>
      </c>
      <c r="G260" s="61">
        <v>10</v>
      </c>
      <c r="H260" s="61">
        <v>1000000</v>
      </c>
      <c r="I260" s="61">
        <v>4</v>
      </c>
      <c r="J260" s="61">
        <v>215</v>
      </c>
      <c r="K260" s="61">
        <v>14121705</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1</v>
      </c>
      <c r="AB260" s="61">
        <v>3</v>
      </c>
      <c r="AC260" s="61">
        <v>789232</v>
      </c>
      <c r="AD260" s="74">
        <f t="shared" si="150"/>
        <v>25</v>
      </c>
      <c r="AE260" s="61">
        <f t="shared" si="151"/>
        <v>228</v>
      </c>
      <c r="AF260" s="160">
        <f t="shared" si="152"/>
        <v>15910937</v>
      </c>
      <c r="AG260" s="19">
        <f>AE260-'Multi-Family'!AE247</f>
        <v>-193</v>
      </c>
      <c r="AH260" s="13">
        <f>AG260/'Multi-Family'!AE247</f>
        <v>-0.45843230403800472</v>
      </c>
      <c r="AI260" s="12">
        <f>AF260-'Multi-Family'!AF247</f>
        <v>-22485170</v>
      </c>
      <c r="AJ260" s="13">
        <f>AI260/'Multi-Family'!AF247</f>
        <v>-0.58561067141520362</v>
      </c>
      <c r="AK260" s="84">
        <f t="shared" si="155"/>
        <v>-147191420</v>
      </c>
    </row>
    <row r="261" spans="1:50" x14ac:dyDescent="0.2">
      <c r="A261" s="2" t="s">
        <v>27</v>
      </c>
      <c r="B261" s="86">
        <v>2023</v>
      </c>
      <c r="C261" s="61">
        <v>0</v>
      </c>
      <c r="D261" s="61">
        <v>0</v>
      </c>
      <c r="E261" s="61">
        <v>0</v>
      </c>
      <c r="F261" s="61">
        <v>0</v>
      </c>
      <c r="G261" s="61">
        <v>0</v>
      </c>
      <c r="H261" s="61">
        <v>0</v>
      </c>
      <c r="I261" s="61">
        <v>3</v>
      </c>
      <c r="J261" s="61">
        <v>416</v>
      </c>
      <c r="K261" s="61">
        <v>25153740</v>
      </c>
      <c r="L261" s="61">
        <v>3</v>
      </c>
      <c r="M261" s="61">
        <v>88</v>
      </c>
      <c r="N261" s="61">
        <v>14560000</v>
      </c>
      <c r="O261" s="61">
        <v>0</v>
      </c>
      <c r="P261" s="61">
        <v>0</v>
      </c>
      <c r="Q261" s="61">
        <v>0</v>
      </c>
      <c r="R261" s="61">
        <v>0</v>
      </c>
      <c r="S261" s="61">
        <v>0</v>
      </c>
      <c r="T261" s="61">
        <v>0</v>
      </c>
      <c r="U261" s="61">
        <v>0</v>
      </c>
      <c r="V261" s="61">
        <v>0</v>
      </c>
      <c r="W261" s="61">
        <v>0</v>
      </c>
      <c r="X261" s="61">
        <v>0</v>
      </c>
      <c r="Y261" s="61">
        <v>0</v>
      </c>
      <c r="Z261" s="61">
        <v>0</v>
      </c>
      <c r="AA261" s="61">
        <v>5</v>
      </c>
      <c r="AB261" s="61">
        <v>50</v>
      </c>
      <c r="AC261" s="61">
        <v>9964662</v>
      </c>
      <c r="AD261" s="74">
        <f t="shared" si="150"/>
        <v>11</v>
      </c>
      <c r="AE261" s="61">
        <f t="shared" si="151"/>
        <v>554</v>
      </c>
      <c r="AF261" s="160">
        <f t="shared" si="152"/>
        <v>49678402</v>
      </c>
      <c r="AG261" s="19">
        <f>AE261-'Multi-Family'!AE248</f>
        <v>135</v>
      </c>
      <c r="AH261" s="13">
        <f>AG261/'Multi-Family'!AE248</f>
        <v>0.32219570405727921</v>
      </c>
      <c r="AI261" s="12">
        <f>AF261-'Multi-Family'!AF248</f>
        <v>-5355558</v>
      </c>
      <c r="AJ261" s="13">
        <f>AI261/'Multi-Family'!AF248</f>
        <v>-9.7313695034847575E-2</v>
      </c>
      <c r="AK261" s="84">
        <f t="shared" si="155"/>
        <v>-152546978</v>
      </c>
    </row>
    <row r="262" spans="1:50" x14ac:dyDescent="0.2">
      <c r="A262" s="2" t="s">
        <v>28</v>
      </c>
      <c r="B262" s="86">
        <v>2023</v>
      </c>
      <c r="C262" s="61">
        <v>0</v>
      </c>
      <c r="D262" s="61">
        <v>0</v>
      </c>
      <c r="E262" s="61">
        <v>0</v>
      </c>
      <c r="F262" s="61">
        <v>8</v>
      </c>
      <c r="G262" s="61">
        <v>4</v>
      </c>
      <c r="H262" s="61">
        <v>679000</v>
      </c>
      <c r="I262" s="61">
        <v>3</v>
      </c>
      <c r="J262" s="61">
        <v>196</v>
      </c>
      <c r="K262" s="61">
        <v>13603453</v>
      </c>
      <c r="L262" s="61">
        <v>3</v>
      </c>
      <c r="M262" s="61">
        <v>120</v>
      </c>
      <c r="N262" s="61">
        <v>14306819</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14</v>
      </c>
      <c r="AE262" s="61">
        <f t="shared" si="151"/>
        <v>320</v>
      </c>
      <c r="AF262" s="160">
        <f t="shared" si="152"/>
        <v>28589272</v>
      </c>
      <c r="AG262" s="19">
        <f>AE262-'Multi-Family'!AE249</f>
        <v>271</v>
      </c>
      <c r="AH262" s="13">
        <f>AG262/'Multi-Family'!AE249</f>
        <v>5.5306122448979593</v>
      </c>
      <c r="AI262" s="12">
        <f>AF262-'Multi-Family'!AF249</f>
        <v>20622480</v>
      </c>
      <c r="AJ262" s="13">
        <f>AI262/'Multi-Family'!AF249</f>
        <v>2.5885550921876712</v>
      </c>
      <c r="AK262" s="84">
        <f t="shared" si="155"/>
        <v>-131924498</v>
      </c>
    </row>
    <row r="263" spans="1:50" ht="13.5" thickBot="1" x14ac:dyDescent="0.25">
      <c r="A263" s="14" t="s">
        <v>29</v>
      </c>
      <c r="B263" s="87">
        <v>2023</v>
      </c>
      <c r="C263" s="156">
        <f t="shared" ref="C263:AC263" si="156">SUM(C251:C262)</f>
        <v>1</v>
      </c>
      <c r="D263" s="156">
        <f t="shared" si="156"/>
        <v>60</v>
      </c>
      <c r="E263" s="64">
        <f t="shared" si="156"/>
        <v>7626200</v>
      </c>
      <c r="F263" s="156">
        <f t="shared" si="156"/>
        <v>117</v>
      </c>
      <c r="G263" s="156">
        <f t="shared" si="156"/>
        <v>68</v>
      </c>
      <c r="H263" s="49">
        <f t="shared" si="156"/>
        <v>24188959</v>
      </c>
      <c r="I263" s="156">
        <f t="shared" si="156"/>
        <v>58</v>
      </c>
      <c r="J263" s="156">
        <f t="shared" si="156"/>
        <v>1646</v>
      </c>
      <c r="K263" s="64">
        <f t="shared" si="156"/>
        <v>113549068</v>
      </c>
      <c r="L263" s="156">
        <f t="shared" si="156"/>
        <v>12</v>
      </c>
      <c r="M263" s="156">
        <f t="shared" si="156"/>
        <v>433</v>
      </c>
      <c r="N263" s="64">
        <f t="shared" si="156"/>
        <v>61238818</v>
      </c>
      <c r="O263" s="156">
        <f t="shared" si="156"/>
        <v>2</v>
      </c>
      <c r="P263" s="156">
        <f t="shared" si="156"/>
        <v>4</v>
      </c>
      <c r="Q263" s="64">
        <f t="shared" si="156"/>
        <v>802400</v>
      </c>
      <c r="R263" s="156">
        <f>SUM(R251:R262)</f>
        <v>0</v>
      </c>
      <c r="S263" s="156">
        <f t="shared" si="156"/>
        <v>0</v>
      </c>
      <c r="T263" s="156">
        <f t="shared" si="156"/>
        <v>0</v>
      </c>
      <c r="U263" s="156">
        <f>SUM(U251:U262)</f>
        <v>0</v>
      </c>
      <c r="V263" s="156">
        <f t="shared" si="156"/>
        <v>0</v>
      </c>
      <c r="W263" s="156">
        <f t="shared" si="156"/>
        <v>0</v>
      </c>
      <c r="X263" s="156">
        <f t="shared" si="156"/>
        <v>0</v>
      </c>
      <c r="Y263" s="156">
        <f t="shared" si="156"/>
        <v>0</v>
      </c>
      <c r="Z263" s="64">
        <f t="shared" si="156"/>
        <v>0</v>
      </c>
      <c r="AA263" s="156">
        <f t="shared" si="156"/>
        <v>13</v>
      </c>
      <c r="AB263" s="156">
        <f t="shared" si="156"/>
        <v>75</v>
      </c>
      <c r="AC263" s="49">
        <f t="shared" si="156"/>
        <v>12562034</v>
      </c>
      <c r="AD263" s="161">
        <f>SUM(AD251:AD262)</f>
        <v>203</v>
      </c>
      <c r="AE263" s="156">
        <f t="shared" ref="AE263:AF263" si="157">SUM(AE251:AE262)</f>
        <v>2286</v>
      </c>
      <c r="AF263" s="80">
        <f t="shared" si="157"/>
        <v>219967479</v>
      </c>
      <c r="AG263" s="20">
        <f>AE263-'Multi-Family'!AE250</f>
        <v>-1280</v>
      </c>
      <c r="AH263" s="18">
        <f>AG263/'Multi-Family'!AE250</f>
        <v>-0.35894559730790804</v>
      </c>
      <c r="AI263" s="17">
        <f>AF263-'Multi-Family'!AF250</f>
        <v>-131924498</v>
      </c>
      <c r="AJ263" s="18">
        <f>AI263/'Multi-Family'!AF250</f>
        <v>-0.37490055648526477</v>
      </c>
      <c r="AK263" s="85">
        <f>AI263</f>
        <v>-131924498</v>
      </c>
    </row>
    <row r="264" spans="1:50" x14ac:dyDescent="0.2">
      <c r="A264" s="5" t="s">
        <v>17</v>
      </c>
      <c r="B264" s="86">
        <v>2024</v>
      </c>
      <c r="C264" s="61">
        <v>0</v>
      </c>
      <c r="D264" s="61">
        <v>0</v>
      </c>
      <c r="E264" s="61">
        <v>0</v>
      </c>
      <c r="F264" s="61">
        <v>13</v>
      </c>
      <c r="G264" s="61">
        <v>4</v>
      </c>
      <c r="H264" s="61">
        <v>4090000</v>
      </c>
      <c r="I264" s="61">
        <v>4</v>
      </c>
      <c r="J264" s="61">
        <v>567</v>
      </c>
      <c r="K264" s="61">
        <v>51138368</v>
      </c>
      <c r="L264" s="61">
        <v>0</v>
      </c>
      <c r="M264" s="61">
        <v>0</v>
      </c>
      <c r="N264" s="61">
        <v>0</v>
      </c>
      <c r="O264" s="61">
        <v>0</v>
      </c>
      <c r="P264" s="61">
        <v>0</v>
      </c>
      <c r="Q264" s="61">
        <v>0</v>
      </c>
      <c r="R264" s="61">
        <v>0</v>
      </c>
      <c r="S264" s="61">
        <v>0</v>
      </c>
      <c r="T264" s="61">
        <v>0</v>
      </c>
      <c r="U264" s="61">
        <v>0</v>
      </c>
      <c r="V264" s="61">
        <v>0</v>
      </c>
      <c r="W264" s="61">
        <v>0</v>
      </c>
      <c r="X264" s="61">
        <v>0</v>
      </c>
      <c r="Y264" s="61">
        <v>0</v>
      </c>
      <c r="Z264" s="61">
        <v>0</v>
      </c>
      <c r="AA264" s="61">
        <v>1</v>
      </c>
      <c r="AB264" s="61">
        <v>102</v>
      </c>
      <c r="AC264" s="61">
        <v>19090664</v>
      </c>
      <c r="AD264" s="74">
        <f>C264+F264+I264+L264+O264+R264+U264+X264+AA264</f>
        <v>18</v>
      </c>
      <c r="AE264" s="61">
        <f>D264+G264+J264+M264+P264+S264+V264+Y264+AB264</f>
        <v>673</v>
      </c>
      <c r="AF264" s="160">
        <f>E264+H264+K264+N264+Q264+T264+W264+Z264+AC264</f>
        <v>74319032</v>
      </c>
      <c r="AG264" s="19">
        <f>AE264-'Multi-Family'!AE251</f>
        <v>623</v>
      </c>
      <c r="AH264" s="13">
        <v>1</v>
      </c>
      <c r="AI264" s="12">
        <f>AF264-'Multi-Family'!AF251</f>
        <v>67619308</v>
      </c>
      <c r="AJ264" s="13">
        <v>1</v>
      </c>
      <c r="AK264" s="165"/>
      <c r="AM264" s="26">
        <f t="array" ref="AM264:AX265">TRANSPOSE(AE264:AF275)</f>
        <v>673</v>
      </c>
      <c r="AN264" s="26">
        <v>52</v>
      </c>
      <c r="AO264" s="26">
        <v>16</v>
      </c>
      <c r="AP264" s="26">
        <v>300</v>
      </c>
      <c r="AQ264" s="26">
        <v>541</v>
      </c>
      <c r="AR264" s="26">
        <v>4</v>
      </c>
      <c r="AS264" s="26">
        <v>174</v>
      </c>
      <c r="AT264" s="26">
        <v>85</v>
      </c>
      <c r="AU264" s="26">
        <v>0</v>
      </c>
      <c r="AV264" s="26">
        <v>0</v>
      </c>
      <c r="AW264" s="26">
        <v>0</v>
      </c>
      <c r="AX264" s="26">
        <v>0</v>
      </c>
    </row>
    <row r="265" spans="1:50" x14ac:dyDescent="0.2">
      <c r="A265" s="2" t="s">
        <v>18</v>
      </c>
      <c r="B265" s="86">
        <v>2024</v>
      </c>
      <c r="C265" s="61">
        <v>0</v>
      </c>
      <c r="D265" s="61">
        <v>0</v>
      </c>
      <c r="E265" s="61">
        <v>0</v>
      </c>
      <c r="F265" s="61">
        <v>4</v>
      </c>
      <c r="G265" s="61">
        <v>4</v>
      </c>
      <c r="H265" s="61">
        <v>445000</v>
      </c>
      <c r="I265" s="61">
        <v>0</v>
      </c>
      <c r="J265" s="61">
        <v>0</v>
      </c>
      <c r="K265" s="61">
        <v>0</v>
      </c>
      <c r="L265" s="61">
        <v>20</v>
      </c>
      <c r="M265" s="61">
        <v>44</v>
      </c>
      <c r="N265" s="61">
        <v>7406670</v>
      </c>
      <c r="O265" s="61">
        <v>0</v>
      </c>
      <c r="P265" s="61">
        <v>0</v>
      </c>
      <c r="Q265" s="61">
        <v>0</v>
      </c>
      <c r="R265" s="61">
        <v>0</v>
      </c>
      <c r="S265" s="61">
        <v>0</v>
      </c>
      <c r="T265" s="61">
        <v>0</v>
      </c>
      <c r="U265" s="61">
        <v>0</v>
      </c>
      <c r="V265" s="61">
        <v>0</v>
      </c>
      <c r="W265" s="61">
        <v>0</v>
      </c>
      <c r="X265" s="61">
        <v>0</v>
      </c>
      <c r="Y265" s="61">
        <v>0</v>
      </c>
      <c r="Z265" s="61">
        <v>0</v>
      </c>
      <c r="AA265" s="61">
        <v>2</v>
      </c>
      <c r="AB265" s="61">
        <v>4</v>
      </c>
      <c r="AC265" s="61">
        <v>824020</v>
      </c>
      <c r="AD265" s="74">
        <f t="shared" ref="AD265:AD275" si="158">C265+F265+I265+L265+O265+R265+U265+X265+AA265</f>
        <v>26</v>
      </c>
      <c r="AE265" s="61">
        <f t="shared" ref="AE265:AE275" si="159">D265+G265+J265+M265+P265+S265+V265+Y265+AB265</f>
        <v>52</v>
      </c>
      <c r="AF265" s="160">
        <f t="shared" ref="AF265:AF275" si="160">E265+H265+K265+N265+Q265+T265+W265+Z265+AC265</f>
        <v>8675690</v>
      </c>
      <c r="AG265" s="19">
        <f>AE265-'Multi-Family'!AE252</f>
        <v>-438</v>
      </c>
      <c r="AH265" s="13">
        <f>AG265/'Multi-Family'!AE252</f>
        <v>-0.89387755102040811</v>
      </c>
      <c r="AI265" s="12">
        <f>AF265-'Multi-Family'!AF252</f>
        <v>-24050883</v>
      </c>
      <c r="AJ265" s="13">
        <f>AI265/'Multi-Family'!AF252</f>
        <v>-0.73490380431828284</v>
      </c>
      <c r="AK265" s="165"/>
      <c r="AM265" s="26">
        <v>74319032</v>
      </c>
      <c r="AN265" s="26">
        <v>8675690</v>
      </c>
      <c r="AO265" s="26">
        <v>456188</v>
      </c>
      <c r="AP265" s="26">
        <v>40048601</v>
      </c>
      <c r="AQ265" s="26">
        <v>38154060</v>
      </c>
      <c r="AR265" s="26">
        <v>450000</v>
      </c>
      <c r="AS265" s="26">
        <v>19284256</v>
      </c>
      <c r="AT265" s="26">
        <v>7723847.8100000005</v>
      </c>
      <c r="AU265" s="26">
        <v>0</v>
      </c>
      <c r="AV265" s="26">
        <v>0</v>
      </c>
      <c r="AW265" s="26">
        <v>0</v>
      </c>
      <c r="AX265" s="26">
        <v>0</v>
      </c>
    </row>
    <row r="266" spans="1:50" x14ac:dyDescent="0.2">
      <c r="A266" s="2" t="s">
        <v>19</v>
      </c>
      <c r="B266" s="86">
        <v>2024</v>
      </c>
      <c r="C266" s="61">
        <v>0</v>
      </c>
      <c r="D266" s="61">
        <v>0</v>
      </c>
      <c r="E266" s="61">
        <v>0</v>
      </c>
      <c r="F266" s="61">
        <v>0</v>
      </c>
      <c r="G266" s="61">
        <v>4</v>
      </c>
      <c r="H266" s="61">
        <v>0</v>
      </c>
      <c r="I266" s="61">
        <v>1</v>
      </c>
      <c r="J266" s="61">
        <v>4</v>
      </c>
      <c r="K266" s="61">
        <v>456188</v>
      </c>
      <c r="L266" s="61">
        <v>0</v>
      </c>
      <c r="M266" s="61">
        <v>8</v>
      </c>
      <c r="N266" s="61">
        <v>0</v>
      </c>
      <c r="O266" s="61">
        <v>0</v>
      </c>
      <c r="P266" s="61">
        <v>0</v>
      </c>
      <c r="Q266" s="61">
        <v>0</v>
      </c>
      <c r="R266" s="61">
        <v>0</v>
      </c>
      <c r="S266" s="61">
        <v>0</v>
      </c>
      <c r="T266" s="61">
        <v>0</v>
      </c>
      <c r="U266" s="61">
        <v>0</v>
      </c>
      <c r="V266" s="61">
        <v>0</v>
      </c>
      <c r="W266" s="61">
        <v>0</v>
      </c>
      <c r="X266" s="61">
        <v>0</v>
      </c>
      <c r="Y266" s="61">
        <v>0</v>
      </c>
      <c r="Z266" s="61">
        <v>0</v>
      </c>
      <c r="AA266" s="61">
        <v>0</v>
      </c>
      <c r="AB266" s="61">
        <v>0</v>
      </c>
      <c r="AC266" s="61">
        <v>0</v>
      </c>
      <c r="AD266" s="74">
        <f t="shared" si="158"/>
        <v>1</v>
      </c>
      <c r="AE266" s="61">
        <f t="shared" si="159"/>
        <v>16</v>
      </c>
      <c r="AF266" s="160">
        <f t="shared" si="160"/>
        <v>456188</v>
      </c>
      <c r="AG266" s="19">
        <f>AE266-'Multi-Family'!AE253</f>
        <v>-303</v>
      </c>
      <c r="AH266" s="13">
        <f>AG266/'Multi-Family'!AE253</f>
        <v>-0.94984326018808773</v>
      </c>
      <c r="AI266" s="12">
        <f>AF266-'Multi-Family'!AF253</f>
        <v>-44994208</v>
      </c>
      <c r="AJ266" s="13">
        <f>AI266/'Multi-Family'!AF253</f>
        <v>-0.9899629477375731</v>
      </c>
      <c r="AK266" s="165"/>
      <c r="AM266" s="26">
        <f>AM265/$AM$150</f>
        <v>74.319032000000007</v>
      </c>
      <c r="AN266" s="26">
        <f t="shared" ref="AN266:AX266" si="161">AN265/$AM$150</f>
        <v>8.6756899999999995</v>
      </c>
      <c r="AO266" s="26">
        <f t="shared" si="161"/>
        <v>0.45618799999999998</v>
      </c>
      <c r="AP266" s="26">
        <f t="shared" si="161"/>
        <v>40.048600999999998</v>
      </c>
      <c r="AQ266" s="26">
        <f t="shared" si="161"/>
        <v>38.154060000000001</v>
      </c>
      <c r="AR266" s="26">
        <f t="shared" si="161"/>
        <v>0.45</v>
      </c>
      <c r="AS266" s="26">
        <f t="shared" si="161"/>
        <v>19.284255999999999</v>
      </c>
      <c r="AT266" s="26">
        <f t="shared" si="161"/>
        <v>7.7238478100000005</v>
      </c>
      <c r="AU266" s="26">
        <f t="shared" si="161"/>
        <v>0</v>
      </c>
      <c r="AV266" s="26">
        <f t="shared" si="161"/>
        <v>0</v>
      </c>
      <c r="AW266" s="26">
        <f t="shared" si="161"/>
        <v>0</v>
      </c>
      <c r="AX266" s="26">
        <f t="shared" si="161"/>
        <v>0</v>
      </c>
    </row>
    <row r="267" spans="1:50" x14ac:dyDescent="0.2">
      <c r="A267" s="2" t="s">
        <v>20</v>
      </c>
      <c r="B267" s="86">
        <v>2024</v>
      </c>
      <c r="C267" s="61">
        <v>0</v>
      </c>
      <c r="D267" s="61">
        <v>0</v>
      </c>
      <c r="E267" s="61">
        <v>0</v>
      </c>
      <c r="F267" s="61">
        <v>4</v>
      </c>
      <c r="G267" s="61">
        <v>2</v>
      </c>
      <c r="H267" s="61">
        <v>445000</v>
      </c>
      <c r="I267" s="61">
        <v>1</v>
      </c>
      <c r="J267" s="61">
        <v>2</v>
      </c>
      <c r="K267" s="61">
        <v>219721</v>
      </c>
      <c r="L267" s="61">
        <v>7</v>
      </c>
      <c r="M267" s="61">
        <v>296</v>
      </c>
      <c r="N267" s="61">
        <v>39383880</v>
      </c>
      <c r="O267" s="61">
        <v>0</v>
      </c>
      <c r="P267" s="61">
        <v>0</v>
      </c>
      <c r="Q267" s="61">
        <v>0</v>
      </c>
      <c r="R267" s="61">
        <v>0</v>
      </c>
      <c r="S267" s="61">
        <v>0</v>
      </c>
      <c r="T267" s="61">
        <v>0</v>
      </c>
      <c r="U267" s="61">
        <v>0</v>
      </c>
      <c r="V267" s="61">
        <v>0</v>
      </c>
      <c r="W267" s="61">
        <v>0</v>
      </c>
      <c r="X267" s="61">
        <v>0</v>
      </c>
      <c r="Y267" s="61">
        <v>0</v>
      </c>
      <c r="Z267" s="61">
        <v>0</v>
      </c>
      <c r="AA267" s="61">
        <v>0</v>
      </c>
      <c r="AB267" s="61">
        <v>0</v>
      </c>
      <c r="AC267" s="61">
        <v>0</v>
      </c>
      <c r="AD267" s="74">
        <f t="shared" si="158"/>
        <v>12</v>
      </c>
      <c r="AE267" s="61">
        <f t="shared" si="159"/>
        <v>300</v>
      </c>
      <c r="AF267" s="160">
        <f t="shared" si="160"/>
        <v>40048601</v>
      </c>
      <c r="AG267" s="19">
        <f>AE267-'Multi-Family'!AE254</f>
        <v>281</v>
      </c>
      <c r="AH267" s="13">
        <f>AG267/'Multi-Family'!AE254</f>
        <v>14.789473684210526</v>
      </c>
      <c r="AI267" s="12">
        <f>AF267-'Multi-Family'!AF254</f>
        <v>34901745</v>
      </c>
      <c r="AJ267" s="13">
        <f>AI267/'Multi-Family'!AF254</f>
        <v>6.7811776742928114</v>
      </c>
      <c r="AK267" s="165"/>
    </row>
    <row r="268" spans="1:50" x14ac:dyDescent="0.2">
      <c r="A268" s="2" t="s">
        <v>21</v>
      </c>
      <c r="B268" s="86">
        <v>2024</v>
      </c>
      <c r="C268" s="61">
        <v>0</v>
      </c>
      <c r="D268" s="61">
        <v>0</v>
      </c>
      <c r="E268" s="61">
        <v>0</v>
      </c>
      <c r="F268" s="61">
        <v>0</v>
      </c>
      <c r="G268" s="61">
        <v>2</v>
      </c>
      <c r="H268" s="61">
        <v>0</v>
      </c>
      <c r="I268" s="61">
        <v>4</v>
      </c>
      <c r="J268" s="61">
        <v>539</v>
      </c>
      <c r="K268" s="61">
        <v>38154060</v>
      </c>
      <c r="L268" s="61">
        <v>0</v>
      </c>
      <c r="M268" s="61">
        <v>0</v>
      </c>
      <c r="N268" s="61">
        <v>0</v>
      </c>
      <c r="O268" s="61">
        <v>0</v>
      </c>
      <c r="P268" s="61">
        <v>0</v>
      </c>
      <c r="Q268" s="61">
        <v>0</v>
      </c>
      <c r="R268" s="61">
        <v>0</v>
      </c>
      <c r="S268" s="61">
        <v>0</v>
      </c>
      <c r="T268" s="61">
        <v>0</v>
      </c>
      <c r="U268" s="61">
        <v>0</v>
      </c>
      <c r="V268" s="61">
        <v>0</v>
      </c>
      <c r="W268" s="61">
        <v>0</v>
      </c>
      <c r="X268" s="61">
        <v>0</v>
      </c>
      <c r="Y268" s="61">
        <v>0</v>
      </c>
      <c r="Z268" s="61">
        <v>0</v>
      </c>
      <c r="AA268" s="61">
        <v>0</v>
      </c>
      <c r="AB268" s="61">
        <v>0</v>
      </c>
      <c r="AC268" s="61">
        <v>0</v>
      </c>
      <c r="AD268" s="74">
        <f t="shared" si="158"/>
        <v>4</v>
      </c>
      <c r="AE268" s="61">
        <f t="shared" si="159"/>
        <v>541</v>
      </c>
      <c r="AF268" s="160">
        <f t="shared" si="160"/>
        <v>38154060</v>
      </c>
      <c r="AG268" s="19">
        <f>AE268-'Multi-Family'!AE255</f>
        <v>533</v>
      </c>
      <c r="AH268" s="13">
        <f>AG268/'Multi-Family'!AE255</f>
        <v>66.625</v>
      </c>
      <c r="AI268" s="12">
        <f>AF268-'Multi-Family'!AF255</f>
        <v>36606060</v>
      </c>
      <c r="AJ268" s="13">
        <f>AI268/'Multi-Family'!AF255</f>
        <v>23.64732558139535</v>
      </c>
      <c r="AK268" s="165"/>
    </row>
    <row r="269" spans="1:50" x14ac:dyDescent="0.2">
      <c r="A269" s="2" t="s">
        <v>22</v>
      </c>
      <c r="B269" s="86">
        <v>2024</v>
      </c>
      <c r="C269" s="61">
        <v>0</v>
      </c>
      <c r="D269" s="61">
        <v>0</v>
      </c>
      <c r="E269" s="61">
        <v>0</v>
      </c>
      <c r="F269" s="61">
        <v>0</v>
      </c>
      <c r="G269" s="61">
        <v>0</v>
      </c>
      <c r="H269" s="61">
        <v>0</v>
      </c>
      <c r="I269" s="61">
        <v>0</v>
      </c>
      <c r="J269" s="61">
        <v>0</v>
      </c>
      <c r="K269" s="61">
        <v>0</v>
      </c>
      <c r="L269" s="61">
        <v>0</v>
      </c>
      <c r="M269" s="61">
        <v>0</v>
      </c>
      <c r="N269" s="61">
        <v>0</v>
      </c>
      <c r="O269" s="61">
        <v>1</v>
      </c>
      <c r="P269" s="61">
        <v>4</v>
      </c>
      <c r="Q269" s="61">
        <v>450000</v>
      </c>
      <c r="R269" s="61">
        <v>0</v>
      </c>
      <c r="S269" s="61">
        <v>0</v>
      </c>
      <c r="T269" s="61">
        <v>0</v>
      </c>
      <c r="U269" s="61">
        <v>0</v>
      </c>
      <c r="V269" s="61">
        <v>0</v>
      </c>
      <c r="W269" s="61">
        <v>0</v>
      </c>
      <c r="X269" s="61">
        <v>0</v>
      </c>
      <c r="Y269" s="61">
        <v>0</v>
      </c>
      <c r="Z269" s="61">
        <v>0</v>
      </c>
      <c r="AA269" s="61">
        <v>0</v>
      </c>
      <c r="AB269" s="61">
        <v>0</v>
      </c>
      <c r="AC269" s="61">
        <v>0</v>
      </c>
      <c r="AD269" s="74">
        <f t="shared" si="158"/>
        <v>1</v>
      </c>
      <c r="AE269" s="61">
        <f t="shared" si="159"/>
        <v>4</v>
      </c>
      <c r="AF269" s="160">
        <f t="shared" si="160"/>
        <v>450000</v>
      </c>
      <c r="AG269" s="19">
        <f>AE269-'Multi-Family'!AE256</f>
        <v>-56</v>
      </c>
      <c r="AH269" s="13">
        <f>AG269/'Multi-Family'!AE256</f>
        <v>-0.93333333333333335</v>
      </c>
      <c r="AI269" s="12">
        <f>AF269-'Multi-Family'!AF256</f>
        <v>-5422463</v>
      </c>
      <c r="AJ269" s="13">
        <f>AI269/'Multi-Family'!AF256</f>
        <v>-0.92337116470550773</v>
      </c>
      <c r="AK269" s="165"/>
    </row>
    <row r="270" spans="1:50" x14ac:dyDescent="0.2">
      <c r="A270" s="2" t="s">
        <v>23</v>
      </c>
      <c r="B270" s="86">
        <v>2024</v>
      </c>
      <c r="C270" s="61">
        <v>0</v>
      </c>
      <c r="D270" s="61">
        <v>0</v>
      </c>
      <c r="E270" s="61">
        <v>0</v>
      </c>
      <c r="F270" s="61">
        <v>0</v>
      </c>
      <c r="G270" s="61">
        <v>0</v>
      </c>
      <c r="H270" s="61">
        <v>0</v>
      </c>
      <c r="I270" s="61">
        <v>1</v>
      </c>
      <c r="J270" s="61">
        <v>78</v>
      </c>
      <c r="K270" s="61">
        <v>4100736</v>
      </c>
      <c r="L270" s="61">
        <v>1</v>
      </c>
      <c r="M270" s="61">
        <v>10</v>
      </c>
      <c r="N270" s="61">
        <v>1100000</v>
      </c>
      <c r="O270" s="61">
        <v>0</v>
      </c>
      <c r="P270" s="61">
        <v>0</v>
      </c>
      <c r="Q270" s="61">
        <v>0</v>
      </c>
      <c r="R270" s="61">
        <v>0</v>
      </c>
      <c r="S270" s="61">
        <v>0</v>
      </c>
      <c r="T270" s="61">
        <v>0</v>
      </c>
      <c r="U270" s="61">
        <v>0</v>
      </c>
      <c r="V270" s="61">
        <v>0</v>
      </c>
      <c r="W270" s="61">
        <v>0</v>
      </c>
      <c r="X270" s="61">
        <v>0</v>
      </c>
      <c r="Y270" s="61">
        <v>0</v>
      </c>
      <c r="Z270" s="61">
        <v>0</v>
      </c>
      <c r="AA270" s="61">
        <v>1</v>
      </c>
      <c r="AB270" s="61">
        <v>86</v>
      </c>
      <c r="AC270" s="61">
        <v>14083520</v>
      </c>
      <c r="AD270" s="74">
        <f t="shared" si="158"/>
        <v>3</v>
      </c>
      <c r="AE270" s="61">
        <f t="shared" si="159"/>
        <v>174</v>
      </c>
      <c r="AF270" s="160">
        <f t="shared" si="160"/>
        <v>19284256</v>
      </c>
      <c r="AG270" s="19">
        <f>AE270-'Multi-Family'!AE257</f>
        <v>164</v>
      </c>
      <c r="AH270" s="13">
        <f>AG270/'Multi-Family'!AE257</f>
        <v>16.399999999999999</v>
      </c>
      <c r="AI270" s="12">
        <f>AF270-'Multi-Family'!AF257</f>
        <v>17057256</v>
      </c>
      <c r="AJ270" s="13">
        <f>AI270/'Multi-Family'!AF257</f>
        <v>7.6592977099236643</v>
      </c>
      <c r="AK270" s="165"/>
    </row>
    <row r="271" spans="1:50" x14ac:dyDescent="0.2">
      <c r="A271" s="2" t="s">
        <v>24</v>
      </c>
      <c r="B271" s="86">
        <v>2024</v>
      </c>
      <c r="C271" s="61">
        <v>1</v>
      </c>
      <c r="D271" s="61">
        <v>30</v>
      </c>
      <c r="E271" s="61">
        <v>3902637.81</v>
      </c>
      <c r="F271" s="61">
        <v>0</v>
      </c>
      <c r="G271" s="61">
        <v>0</v>
      </c>
      <c r="H271" s="61">
        <v>0</v>
      </c>
      <c r="I271" s="61">
        <v>2</v>
      </c>
      <c r="J271" s="61">
        <v>55</v>
      </c>
      <c r="K271" s="61">
        <v>3821210</v>
      </c>
      <c r="L271" s="61">
        <v>0</v>
      </c>
      <c r="M271" s="61">
        <v>0</v>
      </c>
      <c r="N271" s="61">
        <v>0</v>
      </c>
      <c r="O271" s="61">
        <v>0</v>
      </c>
      <c r="P271" s="61">
        <v>0</v>
      </c>
      <c r="Q271" s="61">
        <v>0</v>
      </c>
      <c r="R271" s="61">
        <v>0</v>
      </c>
      <c r="S271" s="61">
        <v>0</v>
      </c>
      <c r="T271" s="61">
        <v>0</v>
      </c>
      <c r="U271" s="61">
        <v>0</v>
      </c>
      <c r="V271" s="61">
        <v>0</v>
      </c>
      <c r="W271" s="61">
        <v>0</v>
      </c>
      <c r="X271" s="61">
        <v>0</v>
      </c>
      <c r="Y271" s="61">
        <v>0</v>
      </c>
      <c r="Z271" s="61">
        <v>0</v>
      </c>
      <c r="AA271" s="61">
        <v>0</v>
      </c>
      <c r="AB271" s="61">
        <v>0</v>
      </c>
      <c r="AC271" s="61">
        <v>0</v>
      </c>
      <c r="AD271" s="74">
        <f t="shared" si="158"/>
        <v>3</v>
      </c>
      <c r="AE271" s="61">
        <f t="shared" si="159"/>
        <v>85</v>
      </c>
      <c r="AF271" s="160">
        <f t="shared" si="160"/>
        <v>7723847.8100000005</v>
      </c>
      <c r="AG271" s="19">
        <f>AE271-'Multi-Family'!AE258</f>
        <v>-20</v>
      </c>
      <c r="AH271" s="13">
        <f>AG271/'Multi-Family'!AE258</f>
        <v>-0.19047619047619047</v>
      </c>
      <c r="AI271" s="12">
        <f>AF271-'Multi-Family'!AF258</f>
        <v>-152313.18999999948</v>
      </c>
      <c r="AJ271" s="13">
        <f>AI271/'Multi-Family'!AF258</f>
        <v>-1.9338506411943519E-2</v>
      </c>
      <c r="AK271" s="165"/>
    </row>
    <row r="272" spans="1:50" x14ac:dyDescent="0.2">
      <c r="A272" s="2" t="s">
        <v>25</v>
      </c>
      <c r="B272" s="86">
        <v>2024</v>
      </c>
      <c r="C272" s="61">
        <v>0</v>
      </c>
      <c r="D272" s="61">
        <v>0</v>
      </c>
      <c r="E272" s="61">
        <v>0</v>
      </c>
      <c r="F272" s="61">
        <v>0</v>
      </c>
      <c r="G272" s="61">
        <v>0</v>
      </c>
      <c r="H272" s="61">
        <v>0</v>
      </c>
      <c r="I272" s="61">
        <v>0</v>
      </c>
      <c r="J272" s="61">
        <v>0</v>
      </c>
      <c r="K272" s="61">
        <v>0</v>
      </c>
      <c r="L272" s="61">
        <v>0</v>
      </c>
      <c r="M272" s="61">
        <v>0</v>
      </c>
      <c r="N272" s="61">
        <v>0</v>
      </c>
      <c r="O272" s="61">
        <v>0</v>
      </c>
      <c r="P272" s="61">
        <v>0</v>
      </c>
      <c r="Q272" s="61">
        <v>0</v>
      </c>
      <c r="R272" s="61">
        <v>0</v>
      </c>
      <c r="S272" s="61">
        <v>0</v>
      </c>
      <c r="T272" s="61">
        <v>0</v>
      </c>
      <c r="U272" s="61">
        <v>0</v>
      </c>
      <c r="V272" s="61">
        <v>0</v>
      </c>
      <c r="W272" s="61">
        <v>0</v>
      </c>
      <c r="X272" s="61">
        <v>0</v>
      </c>
      <c r="Y272" s="61">
        <v>0</v>
      </c>
      <c r="Z272" s="61">
        <v>0</v>
      </c>
      <c r="AA272" s="61">
        <v>0</v>
      </c>
      <c r="AB272" s="61">
        <v>0</v>
      </c>
      <c r="AC272" s="61">
        <v>0</v>
      </c>
      <c r="AD272" s="74">
        <f t="shared" si="158"/>
        <v>0</v>
      </c>
      <c r="AE272" s="61">
        <f t="shared" si="159"/>
        <v>0</v>
      </c>
      <c r="AF272" s="160">
        <f t="shared" si="160"/>
        <v>0</v>
      </c>
      <c r="AG272" s="19">
        <f>AE272-'Multi-Family'!AE259</f>
        <v>-123</v>
      </c>
      <c r="AH272" s="13">
        <f>AG272/'Multi-Family'!AE259</f>
        <v>-1</v>
      </c>
      <c r="AI272" s="12">
        <f>AF272-'Multi-Family'!AF259</f>
        <v>-18241695</v>
      </c>
      <c r="AJ272" s="13">
        <f>AI272/'Multi-Family'!AF259</f>
        <v>-1</v>
      </c>
      <c r="AK272" s="165"/>
    </row>
    <row r="273" spans="1:37" x14ac:dyDescent="0.2">
      <c r="A273" s="2" t="s">
        <v>26</v>
      </c>
      <c r="B273" s="86">
        <v>2024</v>
      </c>
      <c r="C273" s="61">
        <v>0</v>
      </c>
      <c r="D273" s="61">
        <v>0</v>
      </c>
      <c r="E273" s="61">
        <v>0</v>
      </c>
      <c r="F273" s="61">
        <v>0</v>
      </c>
      <c r="G273" s="61">
        <v>0</v>
      </c>
      <c r="H273" s="61">
        <v>0</v>
      </c>
      <c r="I273" s="61">
        <v>0</v>
      </c>
      <c r="J273" s="61">
        <v>0</v>
      </c>
      <c r="K273" s="61">
        <v>0</v>
      </c>
      <c r="L273" s="61">
        <v>0</v>
      </c>
      <c r="M273" s="61">
        <v>0</v>
      </c>
      <c r="N273" s="61">
        <v>0</v>
      </c>
      <c r="O273" s="61">
        <v>0</v>
      </c>
      <c r="P273" s="61">
        <v>0</v>
      </c>
      <c r="Q273" s="61">
        <v>0</v>
      </c>
      <c r="R273" s="61">
        <v>0</v>
      </c>
      <c r="S273" s="61">
        <v>0</v>
      </c>
      <c r="T273" s="61">
        <v>0</v>
      </c>
      <c r="U273" s="61">
        <v>0</v>
      </c>
      <c r="V273" s="61">
        <v>0</v>
      </c>
      <c r="W273" s="61">
        <v>0</v>
      </c>
      <c r="X273" s="61">
        <v>0</v>
      </c>
      <c r="Y273" s="61">
        <v>0</v>
      </c>
      <c r="Z273" s="61">
        <v>0</v>
      </c>
      <c r="AA273" s="61">
        <v>0</v>
      </c>
      <c r="AB273" s="61">
        <v>0</v>
      </c>
      <c r="AC273" s="61">
        <v>0</v>
      </c>
      <c r="AD273" s="74">
        <f t="shared" si="158"/>
        <v>0</v>
      </c>
      <c r="AE273" s="61">
        <f t="shared" si="159"/>
        <v>0</v>
      </c>
      <c r="AF273" s="160">
        <f t="shared" si="160"/>
        <v>0</v>
      </c>
      <c r="AG273" s="19">
        <f>AE273-'Multi-Family'!AE260</f>
        <v>-228</v>
      </c>
      <c r="AH273" s="13">
        <f>AG273/'Multi-Family'!AE260</f>
        <v>-1</v>
      </c>
      <c r="AI273" s="12">
        <f>AF273-'Multi-Family'!AF260</f>
        <v>-15910937</v>
      </c>
      <c r="AJ273" s="13">
        <f>AI273/'Multi-Family'!AF260</f>
        <v>-1</v>
      </c>
      <c r="AK273" s="165"/>
    </row>
    <row r="274" spans="1:37" x14ac:dyDescent="0.2">
      <c r="A274" s="2" t="s">
        <v>27</v>
      </c>
      <c r="B274" s="86">
        <v>2024</v>
      </c>
      <c r="C274" s="61">
        <v>0</v>
      </c>
      <c r="D274" s="61">
        <v>0</v>
      </c>
      <c r="E274" s="61">
        <v>0</v>
      </c>
      <c r="F274" s="61">
        <v>0</v>
      </c>
      <c r="G274" s="61">
        <v>0</v>
      </c>
      <c r="H274" s="61">
        <v>0</v>
      </c>
      <c r="I274" s="61">
        <v>0</v>
      </c>
      <c r="J274" s="61">
        <v>0</v>
      </c>
      <c r="K274" s="61">
        <v>0</v>
      </c>
      <c r="L274" s="61">
        <v>0</v>
      </c>
      <c r="M274" s="61">
        <v>0</v>
      </c>
      <c r="N274" s="61">
        <v>0</v>
      </c>
      <c r="O274" s="61">
        <v>0</v>
      </c>
      <c r="P274" s="61">
        <v>0</v>
      </c>
      <c r="Q274" s="61">
        <v>0</v>
      </c>
      <c r="R274" s="61">
        <v>0</v>
      </c>
      <c r="S274" s="61">
        <v>0</v>
      </c>
      <c r="T274" s="61">
        <v>0</v>
      </c>
      <c r="U274" s="61">
        <v>0</v>
      </c>
      <c r="V274" s="61">
        <v>0</v>
      </c>
      <c r="W274" s="61">
        <v>0</v>
      </c>
      <c r="X274" s="61">
        <v>0</v>
      </c>
      <c r="Y274" s="61">
        <v>0</v>
      </c>
      <c r="Z274" s="61">
        <v>0</v>
      </c>
      <c r="AA274" s="61">
        <v>0</v>
      </c>
      <c r="AB274" s="61">
        <v>0</v>
      </c>
      <c r="AC274" s="61">
        <v>0</v>
      </c>
      <c r="AD274" s="74">
        <f t="shared" si="158"/>
        <v>0</v>
      </c>
      <c r="AE274" s="61">
        <f t="shared" si="159"/>
        <v>0</v>
      </c>
      <c r="AF274" s="160">
        <f t="shared" si="160"/>
        <v>0</v>
      </c>
      <c r="AG274" s="19">
        <f>AE274-'Multi-Family'!AE261</f>
        <v>-554</v>
      </c>
      <c r="AH274" s="13">
        <f>AG274/'Multi-Family'!AE261</f>
        <v>-1</v>
      </c>
      <c r="AI274" s="12">
        <f>AF274-'Multi-Family'!AF261</f>
        <v>-49678402</v>
      </c>
      <c r="AJ274" s="13">
        <f>AI274/'Multi-Family'!AF261</f>
        <v>-1</v>
      </c>
      <c r="AK274" s="165"/>
    </row>
    <row r="275" spans="1:37" x14ac:dyDescent="0.2">
      <c r="A275" s="2" t="s">
        <v>28</v>
      </c>
      <c r="B275" s="86">
        <v>2024</v>
      </c>
      <c r="C275" s="61">
        <v>0</v>
      </c>
      <c r="D275" s="61">
        <v>0</v>
      </c>
      <c r="E275" s="61">
        <v>0</v>
      </c>
      <c r="F275" s="61">
        <v>0</v>
      </c>
      <c r="G275" s="61">
        <v>0</v>
      </c>
      <c r="H275" s="61">
        <v>0</v>
      </c>
      <c r="I275" s="61">
        <v>0</v>
      </c>
      <c r="J275" s="61">
        <v>0</v>
      </c>
      <c r="K275" s="61">
        <v>0</v>
      </c>
      <c r="L275" s="61">
        <v>0</v>
      </c>
      <c r="M275" s="61">
        <v>0</v>
      </c>
      <c r="N275" s="61">
        <v>0</v>
      </c>
      <c r="O275" s="61">
        <v>0</v>
      </c>
      <c r="P275" s="61">
        <v>0</v>
      </c>
      <c r="Q275" s="61">
        <v>0</v>
      </c>
      <c r="R275" s="61">
        <v>0</v>
      </c>
      <c r="S275" s="61">
        <v>0</v>
      </c>
      <c r="T275" s="61">
        <v>0</v>
      </c>
      <c r="U275" s="61">
        <v>0</v>
      </c>
      <c r="V275" s="61">
        <v>0</v>
      </c>
      <c r="W275" s="61">
        <v>0</v>
      </c>
      <c r="X275" s="61">
        <v>0</v>
      </c>
      <c r="Y275" s="61">
        <v>0</v>
      </c>
      <c r="Z275" s="61">
        <v>0</v>
      </c>
      <c r="AA275" s="61">
        <v>0</v>
      </c>
      <c r="AB275" s="61">
        <v>0</v>
      </c>
      <c r="AC275" s="61">
        <v>0</v>
      </c>
      <c r="AD275" s="74">
        <f t="shared" si="158"/>
        <v>0</v>
      </c>
      <c r="AE275" s="61">
        <f t="shared" si="159"/>
        <v>0</v>
      </c>
      <c r="AF275" s="160">
        <f t="shared" si="160"/>
        <v>0</v>
      </c>
      <c r="AG275" s="19">
        <f>AE275-'Multi-Family'!AE262</f>
        <v>-320</v>
      </c>
      <c r="AH275" s="13">
        <f>AG275/'Multi-Family'!AE262</f>
        <v>-1</v>
      </c>
      <c r="AI275" s="12">
        <f>AF275-'Multi-Family'!AF262</f>
        <v>-28589272</v>
      </c>
      <c r="AJ275" s="13">
        <f>AI275/'Multi-Family'!AF262</f>
        <v>-1</v>
      </c>
      <c r="AK275" s="165"/>
    </row>
    <row r="276" spans="1:37" ht="13.5" thickBot="1" x14ac:dyDescent="0.25">
      <c r="A276" s="14" t="s">
        <v>29</v>
      </c>
      <c r="B276" s="86">
        <v>2024</v>
      </c>
      <c r="C276" s="156">
        <f t="shared" ref="C276:Q276" si="162">SUM(C264:C275)</f>
        <v>1</v>
      </c>
      <c r="D276" s="156">
        <f t="shared" si="162"/>
        <v>30</v>
      </c>
      <c r="E276" s="64">
        <f t="shared" si="162"/>
        <v>3902637.81</v>
      </c>
      <c r="F276" s="156">
        <f t="shared" si="162"/>
        <v>21</v>
      </c>
      <c r="G276" s="156">
        <f t="shared" si="162"/>
        <v>16</v>
      </c>
      <c r="H276" s="49">
        <f t="shared" si="162"/>
        <v>4980000</v>
      </c>
      <c r="I276" s="156">
        <f t="shared" si="162"/>
        <v>13</v>
      </c>
      <c r="J276" s="156">
        <f t="shared" si="162"/>
        <v>1245</v>
      </c>
      <c r="K276" s="64">
        <f t="shared" si="162"/>
        <v>97890283</v>
      </c>
      <c r="L276" s="156">
        <f t="shared" si="162"/>
        <v>28</v>
      </c>
      <c r="M276" s="156">
        <f t="shared" si="162"/>
        <v>358</v>
      </c>
      <c r="N276" s="64">
        <f t="shared" si="162"/>
        <v>47890550</v>
      </c>
      <c r="O276" s="156">
        <f t="shared" si="162"/>
        <v>1</v>
      </c>
      <c r="P276" s="156">
        <f t="shared" si="162"/>
        <v>4</v>
      </c>
      <c r="Q276" s="64">
        <f t="shared" si="162"/>
        <v>450000</v>
      </c>
      <c r="R276" s="156">
        <f>SUM(R264:R275)</f>
        <v>0</v>
      </c>
      <c r="S276" s="156">
        <f t="shared" ref="S276:AC276" si="163">SUM(S264:S275)</f>
        <v>0</v>
      </c>
      <c r="T276" s="156">
        <f t="shared" si="163"/>
        <v>0</v>
      </c>
      <c r="U276" s="156">
        <f t="shared" si="163"/>
        <v>0</v>
      </c>
      <c r="V276" s="156">
        <f t="shared" si="163"/>
        <v>0</v>
      </c>
      <c r="W276" s="156">
        <f t="shared" si="163"/>
        <v>0</v>
      </c>
      <c r="X276" s="156">
        <f t="shared" si="163"/>
        <v>0</v>
      </c>
      <c r="Y276" s="156">
        <f t="shared" si="163"/>
        <v>0</v>
      </c>
      <c r="Z276" s="64">
        <f t="shared" si="163"/>
        <v>0</v>
      </c>
      <c r="AA276" s="156">
        <f t="shared" si="163"/>
        <v>4</v>
      </c>
      <c r="AB276" s="156">
        <f t="shared" si="163"/>
        <v>192</v>
      </c>
      <c r="AC276" s="49">
        <f t="shared" si="163"/>
        <v>33998204</v>
      </c>
      <c r="AD276" s="161">
        <f>SUM(AD264:AD275)</f>
        <v>68</v>
      </c>
      <c r="AE276" s="156">
        <f t="shared" ref="AE276:AF276" si="164">SUM(AE264:AE275)</f>
        <v>1845</v>
      </c>
      <c r="AF276" s="80">
        <f t="shared" si="164"/>
        <v>189111674.81</v>
      </c>
      <c r="AG276" s="20">
        <f>AE276-'Multi-Family'!AE263</f>
        <v>-441</v>
      </c>
      <c r="AH276" s="18">
        <f>AG276/'Multi-Family'!AE263</f>
        <v>-0.19291338582677164</v>
      </c>
      <c r="AI276" s="17">
        <f>AF276-'Multi-Family'!AF263</f>
        <v>-30855804.189999998</v>
      </c>
      <c r="AJ276" s="18">
        <f>AI276/'Multi-Family'!AF263</f>
        <v>-0.14027439115215753</v>
      </c>
      <c r="AK276" s="165"/>
    </row>
    <row r="277" spans="1:37" ht="15.75" x14ac:dyDescent="0.25">
      <c r="A277" s="58" t="s">
        <v>49</v>
      </c>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row>
    <row r="278" spans="1:37" ht="15.75" x14ac:dyDescent="0.25">
      <c r="A278" s="59" t="s">
        <v>57</v>
      </c>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row>
    <row r="279" spans="1:37" ht="15.75" x14ac:dyDescent="0.25">
      <c r="A279" s="59" t="s">
        <v>38</v>
      </c>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row>
    <row r="280" spans="1:37" ht="15.75"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row>
    <row r="281" spans="1:37" ht="15.75" x14ac:dyDescent="0.25">
      <c r="A281" s="59" t="s">
        <v>41</v>
      </c>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row>
    <row r="282" spans="1:37" ht="15.75"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row>
    <row r="283" spans="1:37" ht="15.75" x14ac:dyDescent="0.25">
      <c r="A283" s="59" t="s">
        <v>51</v>
      </c>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76">
    <cfRule type="expression" dxfId="34" priority="1">
      <formula>MOD(ROW(),2)=1</formula>
    </cfRule>
  </conditionalFormatting>
  <pageMargins left="0.7" right="0.7" top="0.75" bottom="0.75" header="0.3" footer="0.3"/>
  <pageSetup orientation="portrait" r:id="rId1"/>
  <ignoredErrors>
    <ignoredError sqref="AD237:AF237 AD250:AF250 AD263:AF263"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85"/>
  <sheetViews>
    <sheetView zoomScaleNormal="100" workbookViewId="0">
      <pane xSplit="2" ySplit="4" topLeftCell="C250" activePane="bottomRight" state="frozen"/>
      <selection pane="topRight" activeCell="C1" sqref="C1"/>
      <selection pane="bottomLeft" activeCell="A5" sqref="A5"/>
      <selection pane="bottomRight" activeCell="D270" sqref="D270"/>
    </sheetView>
  </sheetViews>
  <sheetFormatPr defaultColWidth="9.140625" defaultRowHeight="12.75" x14ac:dyDescent="0.2"/>
  <cols>
    <col min="1" max="1" width="7.28515625" style="1" customWidth="1"/>
    <col min="2" max="2" width="5" style="1" bestFit="1" customWidth="1"/>
    <col min="3" max="3" width="7.7109375" style="1" customWidth="1"/>
    <col min="4" max="4" width="12.7109375" style="1" customWidth="1"/>
    <col min="5" max="5" width="9.140625" style="1" customWidth="1"/>
    <col min="6" max="6" width="14"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9" t="s">
        <v>34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22</v>
      </c>
      <c r="AK252" s="26">
        <v>31</v>
      </c>
      <c r="AL252" s="26">
        <v>26</v>
      </c>
      <c r="AM252" s="26">
        <v>24</v>
      </c>
      <c r="AN252" s="26">
        <v>25</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27264793</v>
      </c>
      <c r="U253" s="21">
        <f t="shared" ref="U253:U263" si="125">SUM(C253+G253+I253+K253+M253+O253+Q253+S253+E253)</f>
        <v>12</v>
      </c>
      <c r="V253" s="22">
        <f t="shared" ref="V253:V263" si="126">SUM(D253+H253+J253+L253+N253+P253+R253+T253+F253)</f>
        <v>31252127</v>
      </c>
      <c r="W253" s="19">
        <f>U253-'Non-Residential - New Const'!U240</f>
        <v>0</v>
      </c>
      <c r="X253" s="13">
        <f>W253/'Non-Residential - New Const'!U240</f>
        <v>0</v>
      </c>
      <c r="Y253" s="12">
        <f>V253-'Non-Residential - New Const'!V240</f>
        <v>14987387.779999999</v>
      </c>
      <c r="Z253" s="13">
        <f>Y253/'Non-Residential - New Const'!V240</f>
        <v>0.92146499106304136</v>
      </c>
      <c r="AA253" s="12">
        <f t="shared" ref="AA253:AA263" si="127">AA252+Y253</f>
        <v>50186007.560000002</v>
      </c>
      <c r="AC253" s="26">
        <v>67178177</v>
      </c>
      <c r="AD253" s="26">
        <v>31252127</v>
      </c>
      <c r="AE253" s="26">
        <v>53306850</v>
      </c>
      <c r="AF253" s="26">
        <v>178245031.86000001</v>
      </c>
      <c r="AG253" s="26">
        <v>83586610</v>
      </c>
      <c r="AH253" s="26">
        <v>91890626</v>
      </c>
      <c r="AI253" s="26">
        <v>17541609</v>
      </c>
      <c r="AJ253" s="26">
        <v>31140108.899999999</v>
      </c>
      <c r="AK253" s="26">
        <v>143072922</v>
      </c>
      <c r="AL253" s="26">
        <v>60418511</v>
      </c>
      <c r="AM253" s="26">
        <v>21130317</v>
      </c>
      <c r="AN253" s="26">
        <v>13267222</v>
      </c>
    </row>
    <row r="254" spans="1:40" x14ac:dyDescent="0.2">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43188961.340000004</v>
      </c>
      <c r="AC254" s="26">
        <f>AC253/$AC$138</f>
        <v>67.178177000000005</v>
      </c>
      <c r="AD254" s="26">
        <f t="shared" ref="AD254:AN254" si="128">AD253/$AC$138</f>
        <v>31.252127000000002</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31.140108899999998</v>
      </c>
      <c r="AK254" s="26">
        <f t="shared" si="128"/>
        <v>143.07292200000001</v>
      </c>
      <c r="AL254" s="26">
        <f t="shared" si="128"/>
        <v>60.418511000000002</v>
      </c>
      <c r="AM254" s="26">
        <f t="shared" si="128"/>
        <v>21.130317000000002</v>
      </c>
      <c r="AN254" s="26">
        <f t="shared" si="128"/>
        <v>13.267222</v>
      </c>
    </row>
    <row r="255" spans="1:40" x14ac:dyDescent="0.2">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142124530.20000002</v>
      </c>
    </row>
    <row r="256" spans="1:40" x14ac:dyDescent="0.2">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193366324.20000002</v>
      </c>
    </row>
    <row r="257" spans="1:40" x14ac:dyDescent="0.2">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256052461.20000002</v>
      </c>
    </row>
    <row r="258" spans="1:40" x14ac:dyDescent="0.2">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171511981.20000002</v>
      </c>
    </row>
    <row r="259" spans="1:40" x14ac:dyDescent="0.2">
      <c r="A259" s="26" t="s">
        <v>24</v>
      </c>
      <c r="B259" s="9">
        <v>2023</v>
      </c>
      <c r="C259" s="45">
        <v>1</v>
      </c>
      <c r="D259" s="45">
        <v>1013760</v>
      </c>
      <c r="E259" s="45">
        <v>3</v>
      </c>
      <c r="F259" s="45">
        <v>1032000</v>
      </c>
      <c r="G259" s="45">
        <v>11</v>
      </c>
      <c r="H259" s="45">
        <v>12011207</v>
      </c>
      <c r="I259" s="45">
        <v>3</v>
      </c>
      <c r="J259" s="45">
        <v>6471362.9000000004</v>
      </c>
      <c r="K259" s="45">
        <v>2</v>
      </c>
      <c r="L259" s="45">
        <v>3186405</v>
      </c>
      <c r="M259" s="45">
        <v>1</v>
      </c>
      <c r="N259" s="45">
        <v>311850</v>
      </c>
      <c r="O259" s="45">
        <v>0</v>
      </c>
      <c r="P259" s="45">
        <v>0</v>
      </c>
      <c r="Q259" s="45">
        <v>0</v>
      </c>
      <c r="R259" s="45">
        <v>0</v>
      </c>
      <c r="S259" s="45">
        <v>1</v>
      </c>
      <c r="T259" s="45">
        <v>7113524</v>
      </c>
      <c r="U259" s="21">
        <f t="shared" si="125"/>
        <v>22</v>
      </c>
      <c r="V259" s="22">
        <f t="shared" si="126"/>
        <v>31140108.899999999</v>
      </c>
      <c r="W259" s="19">
        <f>U259-'Non-Residential - New Const'!U246</f>
        <v>-5</v>
      </c>
      <c r="X259" s="13">
        <f>W259/'Non-Residential - New Const'!U246</f>
        <v>-0.18518518518518517</v>
      </c>
      <c r="Y259" s="12">
        <f>V259-'Non-Residential - New Const'!V246</f>
        <v>-56276303.500000007</v>
      </c>
      <c r="Z259" s="13">
        <f>Y259/'Non-Residential - New Const'!V246</f>
        <v>-0.64377274192506218</v>
      </c>
      <c r="AA259" s="12">
        <f t="shared" si="127"/>
        <v>115235677.70000002</v>
      </c>
    </row>
    <row r="260" spans="1:40" x14ac:dyDescent="0.2">
      <c r="A260" s="26" t="s">
        <v>25</v>
      </c>
      <c r="B260" s="9">
        <v>2023</v>
      </c>
      <c r="C260" s="45">
        <v>0</v>
      </c>
      <c r="D260" s="45">
        <v>0</v>
      </c>
      <c r="E260" s="45">
        <v>8</v>
      </c>
      <c r="F260" s="45">
        <v>7206580</v>
      </c>
      <c r="G260" s="45">
        <v>15</v>
      </c>
      <c r="H260" s="45">
        <v>14766676</v>
      </c>
      <c r="I260" s="45">
        <v>6</v>
      </c>
      <c r="J260" s="45">
        <v>27587343</v>
      </c>
      <c r="K260" s="45">
        <v>0</v>
      </c>
      <c r="L260" s="45">
        <v>0</v>
      </c>
      <c r="M260" s="45">
        <v>0</v>
      </c>
      <c r="N260" s="45">
        <v>0</v>
      </c>
      <c r="O260" s="45">
        <v>0</v>
      </c>
      <c r="P260" s="45">
        <v>0</v>
      </c>
      <c r="Q260" s="45">
        <v>0</v>
      </c>
      <c r="R260" s="45">
        <v>0</v>
      </c>
      <c r="S260" s="45">
        <v>2</v>
      </c>
      <c r="T260" s="45">
        <v>93512323</v>
      </c>
      <c r="U260" s="21">
        <f t="shared" si="125"/>
        <v>31</v>
      </c>
      <c r="V260" s="22">
        <f t="shared" si="126"/>
        <v>143072922</v>
      </c>
      <c r="W260" s="19">
        <f>U260-'Non-Residential - New Const'!U247</f>
        <v>13</v>
      </c>
      <c r="X260" s="13">
        <f>W260/'Non-Residential - New Const'!U247</f>
        <v>0.72222222222222221</v>
      </c>
      <c r="Y260" s="12">
        <f>V260-'Non-Residential - New Const'!V247</f>
        <v>116075843</v>
      </c>
      <c r="Z260" s="13">
        <f>Y260/'Non-Residential - New Const'!V247</f>
        <v>4.2995704461212263</v>
      </c>
      <c r="AA260" s="12">
        <f t="shared" si="127"/>
        <v>231311520.70000002</v>
      </c>
    </row>
    <row r="261" spans="1:40" x14ac:dyDescent="0.2">
      <c r="A261" s="26" t="s">
        <v>26</v>
      </c>
      <c r="B261" s="9">
        <v>2023</v>
      </c>
      <c r="C261" s="45">
        <v>0</v>
      </c>
      <c r="D261" s="45">
        <v>0</v>
      </c>
      <c r="E261" s="45">
        <v>3</v>
      </c>
      <c r="F261" s="45">
        <v>3027561</v>
      </c>
      <c r="G261" s="45">
        <v>10</v>
      </c>
      <c r="H261" s="45">
        <v>14456263</v>
      </c>
      <c r="I261" s="45">
        <v>9</v>
      </c>
      <c r="J261" s="45">
        <v>39151702</v>
      </c>
      <c r="K261" s="45">
        <v>0</v>
      </c>
      <c r="L261" s="45">
        <v>0</v>
      </c>
      <c r="M261" s="45">
        <v>1</v>
      </c>
      <c r="N261" s="45">
        <v>30240</v>
      </c>
      <c r="O261" s="45">
        <v>0</v>
      </c>
      <c r="P261" s="45">
        <v>0</v>
      </c>
      <c r="Q261" s="45">
        <v>0</v>
      </c>
      <c r="R261" s="45">
        <v>0</v>
      </c>
      <c r="S261" s="45">
        <v>3</v>
      </c>
      <c r="T261" s="45">
        <v>3752745</v>
      </c>
      <c r="U261" s="21">
        <f t="shared" si="125"/>
        <v>26</v>
      </c>
      <c r="V261" s="22">
        <f t="shared" si="126"/>
        <v>60418511</v>
      </c>
      <c r="W261" s="19">
        <f>U261-'Non-Residential - New Const'!U248</f>
        <v>-3</v>
      </c>
      <c r="X261" s="13">
        <f>W261/'Non-Residential - New Const'!U248</f>
        <v>-0.10344827586206896</v>
      </c>
      <c r="Y261" s="12">
        <f>V261-'Non-Residential - New Const'!V248</f>
        <v>-238222601</v>
      </c>
      <c r="Z261" s="13">
        <f>Y261/'Non-Residential - New Const'!V248</f>
        <v>-0.79768856807632027</v>
      </c>
      <c r="AA261" s="12">
        <f t="shared" si="127"/>
        <v>-6911080.2999999821</v>
      </c>
    </row>
    <row r="262" spans="1:40" x14ac:dyDescent="0.2">
      <c r="A262" s="26" t="s">
        <v>27</v>
      </c>
      <c r="B262" s="9">
        <v>2023</v>
      </c>
      <c r="C262" s="45">
        <v>0</v>
      </c>
      <c r="D262" s="45">
        <v>0</v>
      </c>
      <c r="E262" s="45">
        <v>1</v>
      </c>
      <c r="F262" s="45">
        <v>1400000</v>
      </c>
      <c r="G262" s="45">
        <v>9</v>
      </c>
      <c r="H262" s="45">
        <v>8904662</v>
      </c>
      <c r="I262" s="45">
        <v>11</v>
      </c>
      <c r="J262" s="45">
        <v>6738821</v>
      </c>
      <c r="K262" s="45">
        <v>1</v>
      </c>
      <c r="L262" s="45">
        <v>60000</v>
      </c>
      <c r="M262" s="45">
        <v>0</v>
      </c>
      <c r="N262" s="45">
        <v>0</v>
      </c>
      <c r="O262" s="45">
        <v>0</v>
      </c>
      <c r="P262" s="45">
        <v>0</v>
      </c>
      <c r="Q262" s="45">
        <v>0</v>
      </c>
      <c r="R262" s="45">
        <v>0</v>
      </c>
      <c r="S262" s="45">
        <v>2</v>
      </c>
      <c r="T262" s="45">
        <v>4026834</v>
      </c>
      <c r="U262" s="21">
        <f t="shared" si="125"/>
        <v>24</v>
      </c>
      <c r="V262" s="22">
        <f t="shared" si="126"/>
        <v>21130317</v>
      </c>
      <c r="W262" s="19">
        <f>U262-'Non-Residential - New Const'!U249</f>
        <v>14</v>
      </c>
      <c r="X262" s="13">
        <f>W262/'Non-Residential - New Const'!U249</f>
        <v>1.4</v>
      </c>
      <c r="Y262" s="12">
        <f>V262-'Non-Residential - New Const'!V249</f>
        <v>-25328824</v>
      </c>
      <c r="Z262" s="13">
        <f>Y262/'Non-Residential - New Const'!V249</f>
        <v>-0.54518494003149998</v>
      </c>
      <c r="AA262" s="12">
        <f t="shared" si="127"/>
        <v>-32239904.299999982</v>
      </c>
    </row>
    <row r="263" spans="1:40" x14ac:dyDescent="0.2">
      <c r="A263" s="26" t="s">
        <v>28</v>
      </c>
      <c r="B263" s="9">
        <v>2023</v>
      </c>
      <c r="C263" s="45">
        <v>0</v>
      </c>
      <c r="D263" s="45">
        <v>0</v>
      </c>
      <c r="E263" s="45">
        <v>1</v>
      </c>
      <c r="F263" s="45">
        <v>114000</v>
      </c>
      <c r="G263" s="45">
        <v>17</v>
      </c>
      <c r="H263" s="45">
        <v>7829754</v>
      </c>
      <c r="I263" s="45">
        <v>2</v>
      </c>
      <c r="J263" s="45">
        <v>2908062</v>
      </c>
      <c r="K263" s="45">
        <v>1</v>
      </c>
      <c r="L263" s="45">
        <v>269865</v>
      </c>
      <c r="M263" s="45">
        <v>1</v>
      </c>
      <c r="N263" s="45">
        <v>567000</v>
      </c>
      <c r="O263" s="45">
        <v>0</v>
      </c>
      <c r="P263" s="45">
        <v>0</v>
      </c>
      <c r="Q263" s="45">
        <v>0</v>
      </c>
      <c r="R263" s="45">
        <v>0</v>
      </c>
      <c r="S263" s="45">
        <v>3</v>
      </c>
      <c r="T263" s="45">
        <v>1578541</v>
      </c>
      <c r="U263" s="21">
        <f t="shared" si="125"/>
        <v>25</v>
      </c>
      <c r="V263" s="22">
        <f t="shared" si="126"/>
        <v>13267222</v>
      </c>
      <c r="W263" s="19">
        <f>U263-'Non-Residential - New Const'!U250</f>
        <v>2</v>
      </c>
      <c r="X263" s="13">
        <f>W263/'Non-Residential - New Const'!U250</f>
        <v>8.6956521739130432E-2</v>
      </c>
      <c r="Y263" s="12">
        <f>V263-'Non-Residential - New Const'!V250</f>
        <v>-41932848</v>
      </c>
      <c r="Z263" s="13">
        <f>Y263/'Non-Residential - New Const'!V250</f>
        <v>-0.75965208015134766</v>
      </c>
      <c r="AA263" s="12">
        <f t="shared" si="127"/>
        <v>-74172752.299999982</v>
      </c>
    </row>
    <row r="264" spans="1:40" ht="13.5" thickBot="1" x14ac:dyDescent="0.25">
      <c r="A264" s="27" t="s">
        <v>29</v>
      </c>
      <c r="B264" s="149">
        <v>2023</v>
      </c>
      <c r="C264" s="152">
        <f>SUM(C252:C263)</f>
        <v>5</v>
      </c>
      <c r="D264" s="44">
        <f t="shared" ref="D264:V264" si="129">SUM(D252:D263)</f>
        <v>110208827.86</v>
      </c>
      <c r="E264" s="152">
        <f t="shared" si="129"/>
        <v>37</v>
      </c>
      <c r="F264" s="44">
        <f t="shared" si="129"/>
        <v>89671305</v>
      </c>
      <c r="G264" s="152">
        <f t="shared" si="129"/>
        <v>134</v>
      </c>
      <c r="H264" s="44">
        <f t="shared" si="129"/>
        <v>139362540</v>
      </c>
      <c r="I264" s="152">
        <f t="shared" si="129"/>
        <v>74</v>
      </c>
      <c r="J264" s="44">
        <f t="shared" si="129"/>
        <v>228664959.90000001</v>
      </c>
      <c r="K264" s="152">
        <f t="shared" si="129"/>
        <v>6</v>
      </c>
      <c r="L264" s="44">
        <f t="shared" si="129"/>
        <v>41441270</v>
      </c>
      <c r="M264" s="152">
        <f t="shared" si="129"/>
        <v>7</v>
      </c>
      <c r="N264" s="44">
        <f t="shared" si="129"/>
        <v>1884090</v>
      </c>
      <c r="O264" s="152">
        <f t="shared" si="129"/>
        <v>0</v>
      </c>
      <c r="P264" s="44">
        <f t="shared" si="129"/>
        <v>0</v>
      </c>
      <c r="Q264" s="152">
        <f t="shared" si="129"/>
        <v>1</v>
      </c>
      <c r="R264" s="44">
        <f t="shared" si="129"/>
        <v>0</v>
      </c>
      <c r="S264" s="152">
        <f t="shared" si="129"/>
        <v>17</v>
      </c>
      <c r="T264" s="16">
        <f t="shared" si="129"/>
        <v>180797119</v>
      </c>
      <c r="U264" s="23">
        <f t="shared" si="129"/>
        <v>281</v>
      </c>
      <c r="V264" s="24">
        <f t="shared" si="129"/>
        <v>792030111.75999999</v>
      </c>
      <c r="W264" s="20">
        <f>U264-'Non-Residential - New Const'!U251</f>
        <v>5</v>
      </c>
      <c r="X264" s="18">
        <f>W264/'Non-Residential - New Const'!U251</f>
        <v>1.8115942028985508E-2</v>
      </c>
      <c r="Y264" s="17">
        <f>V264-'Non-Residential - New Const'!V251</f>
        <v>-74172752.299999952</v>
      </c>
      <c r="Z264" s="18">
        <f>Y264/'Non-Residential - New Const'!V251</f>
        <v>-8.5629770320018436E-2</v>
      </c>
      <c r="AA264" s="17">
        <f>Y264</f>
        <v>-74172752.299999952</v>
      </c>
    </row>
    <row r="265" spans="1:40" x14ac:dyDescent="0.2">
      <c r="A265" s="26" t="s">
        <v>17</v>
      </c>
      <c r="B265" s="9">
        <v>2024</v>
      </c>
      <c r="C265" s="43">
        <v>0</v>
      </c>
      <c r="D265" s="154">
        <v>0</v>
      </c>
      <c r="E265" s="43">
        <v>1</v>
      </c>
      <c r="F265" s="43">
        <v>600000</v>
      </c>
      <c r="G265" s="43">
        <v>7</v>
      </c>
      <c r="H265" s="43">
        <v>97760130</v>
      </c>
      <c r="I265" s="43">
        <v>3</v>
      </c>
      <c r="J265" s="43">
        <v>1630000</v>
      </c>
      <c r="K265" s="43">
        <v>0</v>
      </c>
      <c r="L265" s="43">
        <v>0</v>
      </c>
      <c r="M265" s="43">
        <v>0</v>
      </c>
      <c r="N265" s="43">
        <v>0</v>
      </c>
      <c r="O265" s="43">
        <v>0</v>
      </c>
      <c r="P265" s="43">
        <v>0</v>
      </c>
      <c r="Q265" s="43">
        <v>0</v>
      </c>
      <c r="R265" s="43">
        <v>0</v>
      </c>
      <c r="S265" s="43">
        <v>2</v>
      </c>
      <c r="T265" s="43">
        <v>64836003</v>
      </c>
      <c r="U265" s="21">
        <f>SUM(C265+G265+I265+K265+M265+O265+Q265+S265+E265)</f>
        <v>13</v>
      </c>
      <c r="V265" s="22">
        <f>SUM(D265+H265+J265+L265+N265+P265+R265+T265+F265)</f>
        <v>164826133</v>
      </c>
      <c r="W265" s="19">
        <f>U265-'Non-Residential - New Const'!U252</f>
        <v>-4</v>
      </c>
      <c r="X265" s="13">
        <f>W265/'Non-Residential - New Const'!U252</f>
        <v>-0.23529411764705882</v>
      </c>
      <c r="Y265" s="12">
        <f>V265-'Non-Residential - New Const'!V252</f>
        <v>97647956</v>
      </c>
      <c r="Z265" s="13">
        <f>Y265/'Non-Residential - New Const'!V252</f>
        <v>1.4535666247686359</v>
      </c>
      <c r="AA265" s="12">
        <f>Y265</f>
        <v>97647956</v>
      </c>
      <c r="AC265" s="26">
        <f t="array" ref="AC265:AN266">TRANSPOSE(U265:V276)</f>
        <v>13</v>
      </c>
      <c r="AD265" s="26">
        <v>5</v>
      </c>
      <c r="AE265" s="26">
        <v>18</v>
      </c>
      <c r="AF265" s="26">
        <v>41</v>
      </c>
      <c r="AG265" s="26">
        <v>31</v>
      </c>
      <c r="AH265" s="26">
        <v>25</v>
      </c>
      <c r="AI265" s="26">
        <v>44</v>
      </c>
      <c r="AJ265" s="26">
        <v>24</v>
      </c>
      <c r="AK265" s="26">
        <v>0</v>
      </c>
      <c r="AL265" s="26">
        <v>0</v>
      </c>
      <c r="AM265" s="26">
        <v>0</v>
      </c>
      <c r="AN265" s="26">
        <v>0</v>
      </c>
    </row>
    <row r="266" spans="1:40" x14ac:dyDescent="0.2">
      <c r="A266" s="26" t="s">
        <v>18</v>
      </c>
      <c r="B266" s="9">
        <v>2024</v>
      </c>
      <c r="C266" s="45">
        <v>0</v>
      </c>
      <c r="D266" s="155">
        <v>0</v>
      </c>
      <c r="E266" s="45">
        <v>1</v>
      </c>
      <c r="F266" s="45">
        <v>62417</v>
      </c>
      <c r="G266" s="45">
        <v>3</v>
      </c>
      <c r="H266" s="45">
        <v>4538831</v>
      </c>
      <c r="I266" s="45">
        <v>0</v>
      </c>
      <c r="J266" s="45">
        <v>0</v>
      </c>
      <c r="K266" s="45">
        <v>0</v>
      </c>
      <c r="L266" s="45">
        <v>0</v>
      </c>
      <c r="M266" s="45">
        <v>1</v>
      </c>
      <c r="N266" s="45">
        <v>290304</v>
      </c>
      <c r="O266" s="45">
        <v>0</v>
      </c>
      <c r="P266" s="45">
        <v>0</v>
      </c>
      <c r="Q266" s="45">
        <v>0</v>
      </c>
      <c r="R266" s="45">
        <v>0</v>
      </c>
      <c r="S266" s="45">
        <v>0</v>
      </c>
      <c r="T266" s="45">
        <v>0</v>
      </c>
      <c r="U266" s="21">
        <f t="shared" ref="U266:U276" si="130">SUM(C266+G266+I266+K266+M266+O266+Q266+S266+E266)</f>
        <v>5</v>
      </c>
      <c r="V266" s="22">
        <f t="shared" ref="V266:V276" si="131">SUM(D266+H266+J266+L266+N266+P266+R266+T266+F266)</f>
        <v>4891552</v>
      </c>
      <c r="W266" s="19">
        <f>U266-'Non-Residential - New Const'!U253</f>
        <v>-7</v>
      </c>
      <c r="X266" s="13">
        <f>W266/'Non-Residential - New Const'!U253</f>
        <v>-0.58333333333333337</v>
      </c>
      <c r="Y266" s="12">
        <f>V266-'Non-Residential - New Const'!V253</f>
        <v>-26360575</v>
      </c>
      <c r="Z266" s="13">
        <f>Y266/'Non-Residential - New Const'!V253</f>
        <v>-0.84348098930994364</v>
      </c>
      <c r="AA266" s="12">
        <f t="shared" ref="AA266:AA276" si="132">AA265+Y266</f>
        <v>71287381</v>
      </c>
      <c r="AC266" s="26">
        <v>164826133</v>
      </c>
      <c r="AD266" s="26">
        <v>4891552</v>
      </c>
      <c r="AE266" s="26">
        <v>15092214</v>
      </c>
      <c r="AF266" s="26">
        <v>39828072</v>
      </c>
      <c r="AG266" s="26">
        <v>38196085</v>
      </c>
      <c r="AH266" s="26">
        <v>30257843</v>
      </c>
      <c r="AI266" s="26">
        <v>77201360</v>
      </c>
      <c r="AJ266" s="26">
        <v>14733124</v>
      </c>
      <c r="AK266" s="26">
        <v>0</v>
      </c>
      <c r="AL266" s="26">
        <v>0</v>
      </c>
      <c r="AM266" s="26">
        <v>0</v>
      </c>
      <c r="AN266" s="26">
        <v>0</v>
      </c>
    </row>
    <row r="267" spans="1:40" x14ac:dyDescent="0.2">
      <c r="A267" s="26" t="s">
        <v>19</v>
      </c>
      <c r="B267" s="9">
        <v>2024</v>
      </c>
      <c r="C267" s="45">
        <v>0</v>
      </c>
      <c r="D267" s="155">
        <v>0</v>
      </c>
      <c r="E267" s="45">
        <v>1</v>
      </c>
      <c r="F267" s="45">
        <v>1243174</v>
      </c>
      <c r="G267" s="45">
        <v>7</v>
      </c>
      <c r="H267" s="45">
        <v>5454491</v>
      </c>
      <c r="I267" s="45">
        <v>3</v>
      </c>
      <c r="J267" s="45">
        <v>6551159</v>
      </c>
      <c r="K267" s="45">
        <v>0</v>
      </c>
      <c r="L267" s="45">
        <v>0</v>
      </c>
      <c r="M267" s="45">
        <v>6</v>
      </c>
      <c r="N267" s="45">
        <v>1798124</v>
      </c>
      <c r="O267" s="45">
        <v>0</v>
      </c>
      <c r="P267" s="45">
        <v>0</v>
      </c>
      <c r="Q267" s="45">
        <v>0</v>
      </c>
      <c r="R267" s="45">
        <v>0</v>
      </c>
      <c r="S267" s="45">
        <v>1</v>
      </c>
      <c r="T267" s="45">
        <v>45266</v>
      </c>
      <c r="U267" s="21">
        <f t="shared" si="130"/>
        <v>18</v>
      </c>
      <c r="V267" s="22">
        <f t="shared" si="131"/>
        <v>15092214</v>
      </c>
      <c r="W267" s="19">
        <f>U267-'Non-Residential - New Const'!U254</f>
        <v>-9</v>
      </c>
      <c r="X267" s="13">
        <f>W267/'Non-Residential - New Const'!U254</f>
        <v>-0.33333333333333331</v>
      </c>
      <c r="Y267" s="12">
        <f>V267-'Non-Residential - New Const'!V254</f>
        <v>-38214636</v>
      </c>
      <c r="Z267" s="13">
        <f>Y267/'Non-Residential - New Const'!V254</f>
        <v>-0.71688040092408389</v>
      </c>
      <c r="AA267" s="12">
        <f t="shared" si="132"/>
        <v>33072745</v>
      </c>
      <c r="AC267" s="26">
        <f>AC266/$AC$138</f>
        <v>164.826133</v>
      </c>
      <c r="AD267" s="26">
        <f t="shared" ref="AD267:AN267" si="133">AD266/$AC$138</f>
        <v>4.8915519999999999</v>
      </c>
      <c r="AE267" s="26">
        <f t="shared" si="133"/>
        <v>15.092214</v>
      </c>
      <c r="AF267" s="26">
        <f t="shared" si="133"/>
        <v>39.828071999999999</v>
      </c>
      <c r="AG267" s="26">
        <f t="shared" si="133"/>
        <v>38.196084999999997</v>
      </c>
      <c r="AH267" s="26">
        <f t="shared" si="133"/>
        <v>30.257843000000001</v>
      </c>
      <c r="AI267" s="26">
        <f t="shared" si="133"/>
        <v>77.201359999999994</v>
      </c>
      <c r="AJ267" s="26">
        <f t="shared" si="133"/>
        <v>14.733124</v>
      </c>
      <c r="AK267" s="26">
        <f t="shared" si="133"/>
        <v>0</v>
      </c>
      <c r="AL267" s="26">
        <f t="shared" si="133"/>
        <v>0</v>
      </c>
      <c r="AM267" s="26">
        <f t="shared" si="133"/>
        <v>0</v>
      </c>
      <c r="AN267" s="26">
        <f t="shared" si="133"/>
        <v>0</v>
      </c>
    </row>
    <row r="268" spans="1:40" x14ac:dyDescent="0.2">
      <c r="A268" s="26" t="s">
        <v>20</v>
      </c>
      <c r="B268" s="9">
        <v>2024</v>
      </c>
      <c r="C268" s="45">
        <v>0</v>
      </c>
      <c r="D268" s="155">
        <v>0</v>
      </c>
      <c r="E268" s="45">
        <v>3</v>
      </c>
      <c r="F268" s="45">
        <v>1614000</v>
      </c>
      <c r="G268" s="45">
        <v>16</v>
      </c>
      <c r="H268" s="45">
        <v>19853445</v>
      </c>
      <c r="I268" s="45">
        <v>18</v>
      </c>
      <c r="J268" s="45">
        <v>10969310</v>
      </c>
      <c r="K268" s="45">
        <v>1</v>
      </c>
      <c r="L268" s="45">
        <v>6000000</v>
      </c>
      <c r="M268" s="45">
        <v>1</v>
      </c>
      <c r="N268" s="45">
        <v>119700</v>
      </c>
      <c r="O268" s="45">
        <v>0</v>
      </c>
      <c r="P268" s="45">
        <v>0</v>
      </c>
      <c r="Q268" s="45">
        <v>0</v>
      </c>
      <c r="R268" s="45">
        <v>0</v>
      </c>
      <c r="S268" s="45">
        <v>2</v>
      </c>
      <c r="T268" s="45">
        <v>1271617</v>
      </c>
      <c r="U268" s="21">
        <f t="shared" si="130"/>
        <v>41</v>
      </c>
      <c r="V268" s="22">
        <f t="shared" si="131"/>
        <v>39828072</v>
      </c>
      <c r="W268" s="19">
        <f>U268-'Non-Residential - New Const'!U255</f>
        <v>19</v>
      </c>
      <c r="X268" s="13">
        <f>W268/'Non-Residential - New Const'!U255</f>
        <v>0.86363636363636365</v>
      </c>
      <c r="Y268" s="12">
        <f>V268-'Non-Residential - New Const'!V255</f>
        <v>-138416959.86000001</v>
      </c>
      <c r="Z268" s="13">
        <f>Y268/'Non-Residential - New Const'!V255</f>
        <v>-0.77655437806938499</v>
      </c>
      <c r="AA268" s="12">
        <f t="shared" si="132"/>
        <v>-105344214.86000001</v>
      </c>
    </row>
    <row r="269" spans="1:40" x14ac:dyDescent="0.2">
      <c r="A269" s="26" t="s">
        <v>21</v>
      </c>
      <c r="B269" s="9">
        <v>2024</v>
      </c>
      <c r="C269" s="45">
        <v>0</v>
      </c>
      <c r="D269" s="155">
        <v>0</v>
      </c>
      <c r="E269" s="45">
        <v>0</v>
      </c>
      <c r="F269" s="45">
        <v>0</v>
      </c>
      <c r="G269" s="45">
        <v>23</v>
      </c>
      <c r="H269" s="45">
        <v>6343240</v>
      </c>
      <c r="I269" s="45">
        <v>4</v>
      </c>
      <c r="J269" s="45">
        <v>2036938</v>
      </c>
      <c r="K269" s="45">
        <v>0</v>
      </c>
      <c r="L269" s="45">
        <v>0</v>
      </c>
      <c r="M269" s="45">
        <v>3</v>
      </c>
      <c r="N269" s="45">
        <v>575393</v>
      </c>
      <c r="O269" s="45">
        <v>0</v>
      </c>
      <c r="P269" s="45">
        <v>0</v>
      </c>
      <c r="Q269" s="45">
        <v>0</v>
      </c>
      <c r="R269" s="45">
        <v>0</v>
      </c>
      <c r="S269" s="45">
        <v>1</v>
      </c>
      <c r="T269" s="45">
        <v>29240514</v>
      </c>
      <c r="U269" s="21">
        <f t="shared" si="130"/>
        <v>31</v>
      </c>
      <c r="V269" s="22">
        <f t="shared" si="131"/>
        <v>38196085</v>
      </c>
      <c r="W269" s="19">
        <f>U269-'Non-Residential - New Const'!U256</f>
        <v>4</v>
      </c>
      <c r="X269" s="13">
        <f>W269/'Non-Residential - New Const'!U256</f>
        <v>0.14814814814814814</v>
      </c>
      <c r="Y269" s="12">
        <f>V269-'Non-Residential - New Const'!V256</f>
        <v>-45390525</v>
      </c>
      <c r="Z269" s="13">
        <f>Y269/'Non-Residential - New Const'!V256</f>
        <v>-0.54303584030982954</v>
      </c>
      <c r="AA269" s="12">
        <f t="shared" si="132"/>
        <v>-150734739.86000001</v>
      </c>
    </row>
    <row r="270" spans="1:40" x14ac:dyDescent="0.2">
      <c r="A270" s="26" t="s">
        <v>22</v>
      </c>
      <c r="B270" s="9">
        <v>2024</v>
      </c>
      <c r="C270" s="45">
        <v>1</v>
      </c>
      <c r="D270" s="155">
        <v>387660</v>
      </c>
      <c r="E270" s="45">
        <v>1</v>
      </c>
      <c r="F270" s="45">
        <v>521164</v>
      </c>
      <c r="G270" s="45">
        <v>14</v>
      </c>
      <c r="H270" s="45">
        <v>10410938</v>
      </c>
      <c r="I270" s="45">
        <v>7</v>
      </c>
      <c r="J270" s="45">
        <v>16794164</v>
      </c>
      <c r="K270" s="45">
        <v>0</v>
      </c>
      <c r="L270" s="45">
        <v>0</v>
      </c>
      <c r="M270" s="45">
        <v>1</v>
      </c>
      <c r="N270" s="45">
        <v>264600</v>
      </c>
      <c r="O270" s="45">
        <v>0</v>
      </c>
      <c r="P270" s="45">
        <v>0</v>
      </c>
      <c r="Q270" s="45">
        <v>0</v>
      </c>
      <c r="R270" s="45">
        <v>0</v>
      </c>
      <c r="S270" s="45">
        <v>1</v>
      </c>
      <c r="T270" s="45">
        <v>1879317</v>
      </c>
      <c r="U270" s="21">
        <f t="shared" si="130"/>
        <v>25</v>
      </c>
      <c r="V270" s="22">
        <f t="shared" si="131"/>
        <v>30257843</v>
      </c>
      <c r="W270" s="19">
        <f>U270-'Non-Residential - New Const'!U257</f>
        <v>2</v>
      </c>
      <c r="X270" s="13">
        <f>W270/'Non-Residential - New Const'!U257</f>
        <v>8.6956521739130432E-2</v>
      </c>
      <c r="Y270" s="12">
        <f>V270-'Non-Residential - New Const'!V257</f>
        <v>-61632783</v>
      </c>
      <c r="Z270" s="13">
        <f>Y270/'Non-Residential - New Const'!V257</f>
        <v>-0.67071893709811048</v>
      </c>
      <c r="AA270" s="12">
        <f t="shared" si="132"/>
        <v>-212367522.86000001</v>
      </c>
    </row>
    <row r="271" spans="1:40" x14ac:dyDescent="0.2">
      <c r="A271" s="26" t="s">
        <v>23</v>
      </c>
      <c r="B271" s="9">
        <v>2024</v>
      </c>
      <c r="C271" s="45">
        <v>1</v>
      </c>
      <c r="D271" s="155">
        <v>139072</v>
      </c>
      <c r="E271" s="45">
        <v>1</v>
      </c>
      <c r="F271" s="45">
        <v>521164</v>
      </c>
      <c r="G271" s="45">
        <v>28</v>
      </c>
      <c r="H271" s="45">
        <v>43921103</v>
      </c>
      <c r="I271" s="45">
        <v>12</v>
      </c>
      <c r="J271" s="45">
        <v>30078957</v>
      </c>
      <c r="K271" s="45">
        <v>0</v>
      </c>
      <c r="L271" s="45">
        <v>0</v>
      </c>
      <c r="M271" s="45">
        <v>0</v>
      </c>
      <c r="N271" s="45">
        <v>0</v>
      </c>
      <c r="O271" s="45">
        <v>0</v>
      </c>
      <c r="P271" s="45">
        <v>0</v>
      </c>
      <c r="Q271" s="45">
        <v>0</v>
      </c>
      <c r="R271" s="45">
        <v>0</v>
      </c>
      <c r="S271" s="45">
        <v>2</v>
      </c>
      <c r="T271" s="45">
        <v>2541064</v>
      </c>
      <c r="U271" s="21">
        <f t="shared" si="130"/>
        <v>44</v>
      </c>
      <c r="V271" s="22">
        <f t="shared" si="131"/>
        <v>77201360</v>
      </c>
      <c r="W271" s="19">
        <f>U271-'Non-Residential - New Const'!U258</f>
        <v>19</v>
      </c>
      <c r="X271" s="13">
        <f>W271/'Non-Residential - New Const'!U258</f>
        <v>0.76</v>
      </c>
      <c r="Y271" s="12">
        <f>V271-'Non-Residential - New Const'!V258</f>
        <v>59659751</v>
      </c>
      <c r="Z271" s="13">
        <f>Y271/'Non-Residential - New Const'!V258</f>
        <v>3.401042116489998</v>
      </c>
      <c r="AA271" s="12">
        <f t="shared" si="132"/>
        <v>-152707771.86000001</v>
      </c>
    </row>
    <row r="272" spans="1:40" x14ac:dyDescent="0.2">
      <c r="A272" s="26" t="s">
        <v>24</v>
      </c>
      <c r="B272" s="9">
        <v>2024</v>
      </c>
      <c r="C272" s="45">
        <v>0</v>
      </c>
      <c r="D272" s="155">
        <v>0</v>
      </c>
      <c r="E272" s="45">
        <v>5</v>
      </c>
      <c r="F272" s="45">
        <v>995500</v>
      </c>
      <c r="G272" s="45">
        <v>15</v>
      </c>
      <c r="H272" s="45">
        <v>11106806</v>
      </c>
      <c r="I272" s="45">
        <v>4</v>
      </c>
      <c r="J272" s="45">
        <v>2630818</v>
      </c>
      <c r="K272" s="45">
        <v>0</v>
      </c>
      <c r="L272" s="45">
        <v>0</v>
      </c>
      <c r="M272" s="45">
        <v>0</v>
      </c>
      <c r="N272" s="45">
        <v>0</v>
      </c>
      <c r="O272" s="45">
        <v>0</v>
      </c>
      <c r="P272" s="45">
        <v>0</v>
      </c>
      <c r="Q272" s="45">
        <v>0</v>
      </c>
      <c r="R272" s="45">
        <v>0</v>
      </c>
      <c r="S272" s="45">
        <v>0</v>
      </c>
      <c r="T272" s="45">
        <v>0</v>
      </c>
      <c r="U272" s="21">
        <f t="shared" si="130"/>
        <v>24</v>
      </c>
      <c r="V272" s="22">
        <f t="shared" si="131"/>
        <v>14733124</v>
      </c>
      <c r="W272" s="19">
        <f>U272-'Non-Residential - New Const'!U259</f>
        <v>2</v>
      </c>
      <c r="X272" s="13">
        <f>W272/'Non-Residential - New Const'!U259</f>
        <v>9.0909090909090912E-2</v>
      </c>
      <c r="Y272" s="12">
        <f>V272-'Non-Residential - New Const'!V259</f>
        <v>-16406984.899999999</v>
      </c>
      <c r="Z272" s="13">
        <f>Y272/'Non-Residential - New Const'!V259</f>
        <v>-0.52687628526565622</v>
      </c>
      <c r="AA272" s="12">
        <f t="shared" si="132"/>
        <v>-169114756.76000002</v>
      </c>
    </row>
    <row r="273" spans="1:27" x14ac:dyDescent="0.2">
      <c r="A273" s="26" t="s">
        <v>25</v>
      </c>
      <c r="B273" s="9">
        <v>2024</v>
      </c>
      <c r="C273" s="45">
        <v>0</v>
      </c>
      <c r="D273" s="155">
        <v>0</v>
      </c>
      <c r="E273" s="45">
        <v>0</v>
      </c>
      <c r="F273" s="45">
        <v>0</v>
      </c>
      <c r="G273" s="45">
        <v>0</v>
      </c>
      <c r="H273" s="45">
        <v>0</v>
      </c>
      <c r="I273" s="45">
        <v>0</v>
      </c>
      <c r="J273" s="45">
        <v>0</v>
      </c>
      <c r="K273" s="45">
        <v>0</v>
      </c>
      <c r="L273" s="45">
        <v>0</v>
      </c>
      <c r="M273" s="45">
        <v>0</v>
      </c>
      <c r="N273" s="45">
        <v>0</v>
      </c>
      <c r="O273" s="45">
        <v>0</v>
      </c>
      <c r="P273" s="45">
        <v>0</v>
      </c>
      <c r="Q273" s="45">
        <v>0</v>
      </c>
      <c r="R273" s="45">
        <v>0</v>
      </c>
      <c r="S273" s="45">
        <v>0</v>
      </c>
      <c r="T273" s="45">
        <v>0</v>
      </c>
      <c r="U273" s="21">
        <f t="shared" si="130"/>
        <v>0</v>
      </c>
      <c r="V273" s="22">
        <f t="shared" si="131"/>
        <v>0</v>
      </c>
      <c r="W273" s="19">
        <f>U273-'Non-Residential - New Const'!U260</f>
        <v>-31</v>
      </c>
      <c r="X273" s="13">
        <f>W273/'Non-Residential - New Const'!U260</f>
        <v>-1</v>
      </c>
      <c r="Y273" s="12">
        <f>V273-'Non-Residential - New Const'!V260</f>
        <v>-143072922</v>
      </c>
      <c r="Z273" s="13">
        <f>Y273/'Non-Residential - New Const'!V260</f>
        <v>-1</v>
      </c>
      <c r="AA273" s="12">
        <f t="shared" si="132"/>
        <v>-312187678.75999999</v>
      </c>
    </row>
    <row r="274" spans="1:27" x14ac:dyDescent="0.2">
      <c r="A274" s="26" t="s">
        <v>26</v>
      </c>
      <c r="B274" s="9">
        <v>2024</v>
      </c>
      <c r="C274" s="45">
        <v>0</v>
      </c>
      <c r="D274" s="155">
        <v>0</v>
      </c>
      <c r="E274" s="45">
        <v>0</v>
      </c>
      <c r="F274" s="45">
        <v>0</v>
      </c>
      <c r="G274" s="45">
        <v>0</v>
      </c>
      <c r="H274" s="45">
        <v>0</v>
      </c>
      <c r="I274" s="45">
        <v>0</v>
      </c>
      <c r="J274" s="45">
        <v>0</v>
      </c>
      <c r="K274" s="45">
        <v>0</v>
      </c>
      <c r="L274" s="45">
        <v>0</v>
      </c>
      <c r="M274" s="45">
        <v>0</v>
      </c>
      <c r="N274" s="45">
        <v>0</v>
      </c>
      <c r="O274" s="45">
        <v>0</v>
      </c>
      <c r="P274" s="45">
        <v>0</v>
      </c>
      <c r="Q274" s="45">
        <v>0</v>
      </c>
      <c r="R274" s="45">
        <v>0</v>
      </c>
      <c r="S274" s="45">
        <v>0</v>
      </c>
      <c r="T274" s="45">
        <v>0</v>
      </c>
      <c r="U274" s="21">
        <f t="shared" si="130"/>
        <v>0</v>
      </c>
      <c r="V274" s="22">
        <f t="shared" si="131"/>
        <v>0</v>
      </c>
      <c r="W274" s="19">
        <f>U274-'Non-Residential - New Const'!U261</f>
        <v>-26</v>
      </c>
      <c r="X274" s="13">
        <f>W274/'Non-Residential - New Const'!U261</f>
        <v>-1</v>
      </c>
      <c r="Y274" s="12">
        <f>V274-'Non-Residential - New Const'!V261</f>
        <v>-60418511</v>
      </c>
      <c r="Z274" s="13">
        <f>Y274/'Non-Residential - New Const'!V261</f>
        <v>-1</v>
      </c>
      <c r="AA274" s="12">
        <f t="shared" si="132"/>
        <v>-372606189.75999999</v>
      </c>
    </row>
    <row r="275" spans="1:27" x14ac:dyDescent="0.2">
      <c r="A275" s="26" t="s">
        <v>27</v>
      </c>
      <c r="B275" s="9">
        <v>2024</v>
      </c>
      <c r="C275" s="45">
        <v>0</v>
      </c>
      <c r="D275" s="155">
        <v>0</v>
      </c>
      <c r="E275" s="45">
        <v>0</v>
      </c>
      <c r="F275" s="45">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130"/>
        <v>0</v>
      </c>
      <c r="V275" s="22">
        <f t="shared" si="131"/>
        <v>0</v>
      </c>
      <c r="W275" s="19">
        <f>U275-'Non-Residential - New Const'!U262</f>
        <v>-24</v>
      </c>
      <c r="X275" s="13">
        <f>W275/'Non-Residential - New Const'!U262</f>
        <v>-1</v>
      </c>
      <c r="Y275" s="12">
        <f>V275-'Non-Residential - New Const'!V262</f>
        <v>-21130317</v>
      </c>
      <c r="Z275" s="13">
        <f>Y275/'Non-Residential - New Const'!V262</f>
        <v>-1</v>
      </c>
      <c r="AA275" s="12">
        <f t="shared" si="132"/>
        <v>-393736506.75999999</v>
      </c>
    </row>
    <row r="276" spans="1:27" x14ac:dyDescent="0.2">
      <c r="A276" s="26" t="s">
        <v>28</v>
      </c>
      <c r="B276" s="9">
        <v>2024</v>
      </c>
      <c r="C276" s="45">
        <v>0</v>
      </c>
      <c r="D276" s="155">
        <v>0</v>
      </c>
      <c r="E276" s="45">
        <v>0</v>
      </c>
      <c r="F276" s="45">
        <v>0</v>
      </c>
      <c r="G276" s="45">
        <v>0</v>
      </c>
      <c r="H276" s="45">
        <v>0</v>
      </c>
      <c r="I276" s="45">
        <v>0</v>
      </c>
      <c r="J276" s="45">
        <v>0</v>
      </c>
      <c r="K276" s="45">
        <v>0</v>
      </c>
      <c r="L276" s="45">
        <v>0</v>
      </c>
      <c r="M276" s="45">
        <v>0</v>
      </c>
      <c r="N276" s="45">
        <v>0</v>
      </c>
      <c r="O276" s="45">
        <v>0</v>
      </c>
      <c r="P276" s="45">
        <v>0</v>
      </c>
      <c r="Q276" s="45">
        <v>0</v>
      </c>
      <c r="R276" s="45">
        <v>0</v>
      </c>
      <c r="S276" s="45">
        <v>0</v>
      </c>
      <c r="T276" s="45">
        <v>0</v>
      </c>
      <c r="U276" s="21">
        <f t="shared" si="130"/>
        <v>0</v>
      </c>
      <c r="V276" s="22">
        <f t="shared" si="131"/>
        <v>0</v>
      </c>
      <c r="W276" s="19">
        <f>U276-'Non-Residential - New Const'!U263</f>
        <v>-25</v>
      </c>
      <c r="X276" s="13">
        <f>W276/'Non-Residential - New Const'!U263</f>
        <v>-1</v>
      </c>
      <c r="Y276" s="12">
        <f>V276-'Non-Residential - New Const'!V263</f>
        <v>-13267222</v>
      </c>
      <c r="Z276" s="13">
        <f>Y276/'Non-Residential - New Const'!V263</f>
        <v>-1</v>
      </c>
      <c r="AA276" s="12">
        <f t="shared" si="132"/>
        <v>-407003728.75999999</v>
      </c>
    </row>
    <row r="277" spans="1:27" ht="13.5" thickBot="1" x14ac:dyDescent="0.25">
      <c r="A277" s="27" t="s">
        <v>29</v>
      </c>
      <c r="B277" s="15">
        <v>2024</v>
      </c>
      <c r="C277" s="152">
        <f>SUM(C265:C276)</f>
        <v>2</v>
      </c>
      <c r="D277" s="152">
        <f t="shared" ref="D277:T277" si="134">SUM(D265:D276)</f>
        <v>526732</v>
      </c>
      <c r="E277" s="152">
        <f t="shared" si="134"/>
        <v>13</v>
      </c>
      <c r="F277" s="44">
        <f t="shared" si="134"/>
        <v>5557419</v>
      </c>
      <c r="G277" s="152">
        <f t="shared" si="134"/>
        <v>113</v>
      </c>
      <c r="H277" s="44">
        <f t="shared" si="134"/>
        <v>199388984</v>
      </c>
      <c r="I277" s="152">
        <f t="shared" si="134"/>
        <v>51</v>
      </c>
      <c r="J277" s="44">
        <f t="shared" si="134"/>
        <v>70691346</v>
      </c>
      <c r="K277" s="152">
        <f t="shared" si="134"/>
        <v>1</v>
      </c>
      <c r="L277" s="44">
        <f t="shared" si="134"/>
        <v>6000000</v>
      </c>
      <c r="M277" s="152">
        <f t="shared" si="134"/>
        <v>12</v>
      </c>
      <c r="N277" s="44">
        <f t="shared" si="134"/>
        <v>3048121</v>
      </c>
      <c r="O277" s="152">
        <f t="shared" si="134"/>
        <v>0</v>
      </c>
      <c r="P277" s="44">
        <f t="shared" si="134"/>
        <v>0</v>
      </c>
      <c r="Q277" s="152">
        <f t="shared" si="134"/>
        <v>0</v>
      </c>
      <c r="R277" s="44">
        <f t="shared" si="134"/>
        <v>0</v>
      </c>
      <c r="S277" s="152">
        <f t="shared" si="134"/>
        <v>9</v>
      </c>
      <c r="T277" s="16">
        <f t="shared" si="134"/>
        <v>99813781</v>
      </c>
      <c r="U277" s="23">
        <f t="shared" ref="U277:V277" si="135">SUM(U265:U276)</f>
        <v>201</v>
      </c>
      <c r="V277" s="24">
        <f t="shared" si="135"/>
        <v>385026383</v>
      </c>
      <c r="W277" s="20">
        <f>U277-'Non-Residential - New Const'!U264</f>
        <v>-80</v>
      </c>
      <c r="X277" s="18">
        <f>W277/'Non-Residential - New Const'!U264</f>
        <v>-0.28469750889679718</v>
      </c>
      <c r="Y277" s="17">
        <f>V277-'Non-Residential - New Const'!V264</f>
        <v>-407003728.75999999</v>
      </c>
      <c r="Z277" s="18">
        <f>Y277/'Non-Residential - New Const'!V264</f>
        <v>-0.51387405947935694</v>
      </c>
      <c r="AA277" s="17">
        <f>Y277</f>
        <v>-407003728.75999999</v>
      </c>
    </row>
    <row r="278" spans="1:27" ht="15.75" x14ac:dyDescent="0.2">
      <c r="A278" s="97" t="s">
        <v>49</v>
      </c>
      <c r="B278" s="97"/>
      <c r="C278" s="97"/>
      <c r="D278" s="97"/>
      <c r="E278" s="97"/>
      <c r="F278" s="97"/>
      <c r="G278" s="97"/>
      <c r="H278" s="97"/>
      <c r="I278" s="97"/>
      <c r="J278" s="97"/>
      <c r="K278" s="97"/>
      <c r="L278" s="97"/>
      <c r="M278" s="97"/>
      <c r="N278" s="97"/>
      <c r="O278" s="97"/>
      <c r="P278" s="28"/>
      <c r="Q278" s="28"/>
      <c r="R278" s="28"/>
      <c r="S278" s="28"/>
      <c r="T278" s="28"/>
      <c r="U278" s="28"/>
      <c r="V278" s="28"/>
      <c r="W278" s="28"/>
      <c r="X278" s="28"/>
      <c r="Y278" s="28"/>
      <c r="Z278" s="28"/>
      <c r="AA278" s="28"/>
    </row>
    <row r="279" spans="1:27" x14ac:dyDescent="0.2">
      <c r="A279" s="188" t="s">
        <v>58</v>
      </c>
      <c r="B279" s="188"/>
      <c r="C279" s="188"/>
      <c r="D279" s="188"/>
      <c r="E279" s="188"/>
      <c r="F279" s="188"/>
      <c r="G279" s="188"/>
      <c r="H279" s="188"/>
      <c r="I279" s="188"/>
      <c r="J279" s="188"/>
      <c r="K279" s="188"/>
      <c r="L279" s="188"/>
      <c r="M279" s="188"/>
      <c r="N279" s="188"/>
      <c r="O279" s="188"/>
      <c r="P279" s="188"/>
      <c r="Q279" s="28"/>
      <c r="R279" s="28"/>
      <c r="S279" s="28"/>
      <c r="T279" s="28"/>
      <c r="U279" s="28"/>
      <c r="V279" s="28"/>
      <c r="W279" s="28"/>
      <c r="X279" s="28"/>
      <c r="Y279" s="28"/>
      <c r="Z279" s="28"/>
      <c r="AA279" s="28"/>
    </row>
    <row r="280" spans="1:27" x14ac:dyDescent="0.2">
      <c r="A280" s="188"/>
      <c r="B280" s="188"/>
      <c r="C280" s="188"/>
      <c r="D280" s="188"/>
      <c r="E280" s="188"/>
      <c r="F280" s="188"/>
      <c r="G280" s="188"/>
      <c r="H280" s="188"/>
      <c r="I280" s="188"/>
      <c r="J280" s="188"/>
      <c r="K280" s="188"/>
      <c r="L280" s="188"/>
      <c r="M280" s="188"/>
      <c r="N280" s="188"/>
      <c r="O280" s="188"/>
      <c r="P280" s="188"/>
      <c r="Q280" s="28"/>
      <c r="R280" s="28"/>
      <c r="S280" s="28"/>
      <c r="T280" s="28"/>
      <c r="U280" s="28"/>
      <c r="V280" s="28"/>
      <c r="W280" s="28"/>
      <c r="X280" s="28"/>
      <c r="Y280" s="28"/>
      <c r="Z280" s="28"/>
      <c r="AA280" s="28"/>
    </row>
    <row r="281" spans="1:27" x14ac:dyDescent="0.2">
      <c r="A281" s="188"/>
      <c r="B281" s="188"/>
      <c r="C281" s="188"/>
      <c r="D281" s="188"/>
      <c r="E281" s="188"/>
      <c r="F281" s="188"/>
      <c r="G281" s="188"/>
      <c r="H281" s="188"/>
      <c r="I281" s="188"/>
      <c r="J281" s="188"/>
      <c r="K281" s="188"/>
      <c r="L281" s="188"/>
      <c r="M281" s="188"/>
      <c r="N281" s="188"/>
      <c r="O281" s="188"/>
      <c r="P281" s="188"/>
      <c r="Q281" s="28"/>
      <c r="R281" s="28"/>
      <c r="S281" s="28"/>
      <c r="T281" s="28"/>
      <c r="U281" s="28"/>
      <c r="V281" s="28"/>
      <c r="W281" s="28"/>
      <c r="X281" s="28"/>
      <c r="Y281" s="28"/>
      <c r="Z281" s="28"/>
      <c r="AA281" s="28"/>
    </row>
    <row r="282" spans="1:27" x14ac:dyDescent="0.2">
      <c r="A282" s="188"/>
      <c r="B282" s="188"/>
      <c r="C282" s="188"/>
      <c r="D282" s="188"/>
      <c r="E282" s="188"/>
      <c r="F282" s="188"/>
      <c r="G282" s="188"/>
      <c r="H282" s="188"/>
      <c r="I282" s="188"/>
      <c r="J282" s="188"/>
      <c r="K282" s="188"/>
      <c r="L282" s="188"/>
      <c r="M282" s="188"/>
      <c r="N282" s="188"/>
      <c r="O282" s="188"/>
      <c r="P282" s="188"/>
      <c r="Q282" s="28"/>
      <c r="R282" s="28"/>
      <c r="S282" s="28"/>
      <c r="T282" s="28"/>
      <c r="U282" s="28"/>
      <c r="V282" s="28"/>
      <c r="W282" s="28"/>
      <c r="X282" s="28"/>
      <c r="Y282" s="28"/>
      <c r="Z282" s="28"/>
      <c r="AA282" s="28"/>
    </row>
    <row r="283" spans="1:27" ht="15.75" x14ac:dyDescent="0.2">
      <c r="A283" s="96" t="s">
        <v>36</v>
      </c>
      <c r="B283" s="96"/>
      <c r="C283" s="96"/>
      <c r="D283" s="96"/>
      <c r="E283" s="96"/>
      <c r="F283" s="96"/>
      <c r="G283" s="96"/>
      <c r="H283" s="96"/>
      <c r="I283" s="96"/>
      <c r="J283" s="96"/>
      <c r="K283" s="96"/>
      <c r="L283" s="96"/>
      <c r="M283" s="96"/>
      <c r="N283" s="96"/>
      <c r="O283" s="96"/>
      <c r="P283" s="28"/>
      <c r="Q283" s="28"/>
      <c r="R283" s="28"/>
      <c r="S283" s="28"/>
      <c r="T283" s="28"/>
      <c r="U283" s="28"/>
      <c r="V283" s="28"/>
      <c r="W283" s="28"/>
      <c r="X283" s="28"/>
      <c r="Y283" s="28"/>
      <c r="Z283" s="28"/>
      <c r="AA283" s="28"/>
    </row>
    <row r="284" spans="1:27" ht="15.75" x14ac:dyDescent="0.2">
      <c r="A284" s="96"/>
      <c r="B284" s="96"/>
      <c r="C284" s="96"/>
      <c r="D284" s="96"/>
      <c r="E284" s="96"/>
      <c r="F284" s="96"/>
      <c r="G284" s="96"/>
      <c r="H284" s="96"/>
      <c r="I284" s="96"/>
      <c r="J284" s="96"/>
      <c r="K284" s="96"/>
      <c r="L284" s="96"/>
      <c r="M284" s="96"/>
      <c r="N284" s="96"/>
      <c r="O284" s="96"/>
      <c r="P284" s="28"/>
      <c r="Q284" s="28"/>
      <c r="R284" s="28"/>
      <c r="S284" s="28"/>
      <c r="T284" s="28"/>
      <c r="U284" s="28"/>
      <c r="V284" s="28"/>
      <c r="W284" s="28"/>
      <c r="X284" s="28"/>
      <c r="Y284" s="28"/>
      <c r="Z284" s="28"/>
      <c r="AA284" s="28"/>
    </row>
    <row r="285" spans="1:27" ht="15.75" x14ac:dyDescent="0.2">
      <c r="A285" s="96" t="s">
        <v>52</v>
      </c>
      <c r="B285" s="96"/>
      <c r="C285" s="96"/>
      <c r="D285" s="96"/>
      <c r="E285" s="96"/>
      <c r="F285" s="96"/>
      <c r="G285" s="96"/>
      <c r="H285" s="96"/>
      <c r="I285" s="96"/>
      <c r="J285" s="96"/>
      <c r="K285" s="96"/>
      <c r="L285" s="96"/>
      <c r="M285" s="96"/>
      <c r="N285" s="96"/>
      <c r="O285" s="96"/>
      <c r="P285" s="28"/>
      <c r="Q285" s="28"/>
      <c r="R285" s="28"/>
      <c r="S285" s="28"/>
      <c r="T285" s="28"/>
      <c r="U285" s="28"/>
      <c r="V285" s="28"/>
      <c r="W285" s="28"/>
      <c r="X285" s="28"/>
      <c r="Y285" s="28"/>
      <c r="Z285" s="28"/>
      <c r="AA285" s="28"/>
    </row>
  </sheetData>
  <mergeCells count="14">
    <mergeCell ref="S3:T3"/>
    <mergeCell ref="U3:V3"/>
    <mergeCell ref="W3:AA3"/>
    <mergeCell ref="A279:P282"/>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77">
    <cfRule type="expression" dxfId="16" priority="1">
      <formula>MOD(ROW(),2)=1</formula>
    </cfRule>
  </conditionalFormatting>
  <pageMargins left="0.7" right="0.7" top="0.75" bottom="0.75" header="0.3" footer="0.3"/>
  <pageSetup orientation="portrait" r:id="rId1"/>
  <ignoredErrors>
    <ignoredError sqref="U238:V238 U251:V251 U264:V264"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79"/>
  <sheetViews>
    <sheetView zoomScaleNormal="100" workbookViewId="0">
      <pane xSplit="2" ySplit="4" topLeftCell="C234" activePane="bottomRight" state="frozen"/>
      <selection pane="topRight" activeCell="C1" sqref="C1"/>
      <selection pane="bottomLeft" activeCell="A5" sqref="A5"/>
      <selection pane="bottomRight" activeCell="B255" sqref="B255"/>
    </sheetView>
  </sheetViews>
  <sheetFormatPr defaultColWidth="9.140625" defaultRowHeight="12.75" x14ac:dyDescent="0.2"/>
  <cols>
    <col min="1" max="1" width="7" style="1" customWidth="1"/>
    <col min="2" max="2" width="5" style="1" bestFit="1" customWidth="1"/>
    <col min="3" max="3" width="7.7109375" style="1" customWidth="1"/>
    <col min="4" max="4" width="12.7109375" style="1" customWidth="1"/>
    <col min="5" max="5" width="9.42578125" style="1" customWidth="1"/>
    <col min="6" max="6" width="13.855468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9" t="s">
        <v>39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2">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13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109</v>
      </c>
      <c r="AK239" s="26">
        <v>90</v>
      </c>
      <c r="AL239" s="26">
        <v>101</v>
      </c>
      <c r="AM239" s="26">
        <v>86</v>
      </c>
      <c r="AN239" s="26">
        <v>67</v>
      </c>
    </row>
    <row r="240" spans="1:40" x14ac:dyDescent="0.2">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53288195.530000001</v>
      </c>
      <c r="AK240" s="26">
        <v>60381919</v>
      </c>
      <c r="AL240" s="26">
        <v>50731144.870000005</v>
      </c>
      <c r="AM240" s="26">
        <v>66313315.880000003</v>
      </c>
      <c r="AN240" s="26">
        <v>39133390.969999999</v>
      </c>
    </row>
    <row r="241" spans="1:40" x14ac:dyDescent="0.2">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53.288195530000003</v>
      </c>
      <c r="AK241" s="26">
        <f t="shared" si="130"/>
        <v>60.381919000000003</v>
      </c>
      <c r="AL241" s="26">
        <f t="shared" si="130"/>
        <v>50.731144870000001</v>
      </c>
      <c r="AM241" s="26">
        <f t="shared" si="130"/>
        <v>66.313315880000005</v>
      </c>
      <c r="AN241" s="26">
        <f t="shared" si="130"/>
        <v>39.133390970000001</v>
      </c>
    </row>
    <row r="242" spans="1:40" x14ac:dyDescent="0.2">
      <c r="A242" s="26" t="s">
        <v>20</v>
      </c>
      <c r="B242" s="13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2">
      <c r="A243" s="26" t="s">
        <v>21</v>
      </c>
      <c r="B243" s="13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2">
      <c r="A244" s="26" t="s">
        <v>22</v>
      </c>
      <c r="B244" s="13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2">
      <c r="A245" s="26" t="s">
        <v>23</v>
      </c>
      <c r="B245" s="13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2">
      <c r="A246" s="26" t="s">
        <v>24</v>
      </c>
      <c r="B246" s="139">
        <v>2023</v>
      </c>
      <c r="C246" s="45">
        <v>0</v>
      </c>
      <c r="D246" s="45">
        <v>0</v>
      </c>
      <c r="E246" s="45">
        <v>5</v>
      </c>
      <c r="F246" s="45">
        <v>1109570</v>
      </c>
      <c r="G246" s="45">
        <v>76</v>
      </c>
      <c r="H246" s="45">
        <v>49067776.530000001</v>
      </c>
      <c r="I246" s="45">
        <v>14</v>
      </c>
      <c r="J246" s="45">
        <v>1075225</v>
      </c>
      <c r="K246" s="45">
        <v>0</v>
      </c>
      <c r="L246" s="45">
        <v>0</v>
      </c>
      <c r="M246" s="45">
        <v>6</v>
      </c>
      <c r="N246" s="45">
        <v>266364</v>
      </c>
      <c r="O246" s="45">
        <v>0</v>
      </c>
      <c r="P246" s="45">
        <v>0</v>
      </c>
      <c r="Q246" s="45">
        <v>0</v>
      </c>
      <c r="R246" s="45">
        <v>0</v>
      </c>
      <c r="S246" s="45">
        <v>8</v>
      </c>
      <c r="T246" s="45">
        <v>1769260</v>
      </c>
      <c r="U246" s="21">
        <f t="shared" ref="U246:U250" si="132">SUM(C246+G246+I246+K246+M246+O246+Q246+S246+E246)</f>
        <v>109</v>
      </c>
      <c r="V246" s="22">
        <f t="shared" si="128"/>
        <v>53288195.530000001</v>
      </c>
      <c r="W246" s="19">
        <f>U246-'Non Residential-Finish&amp; Imp'!U233</f>
        <v>67</v>
      </c>
      <c r="X246" s="13">
        <f>W246/'Non Residential-Finish&amp; Imp'!U233</f>
        <v>1.5952380952380953</v>
      </c>
      <c r="Y246" s="12">
        <f>V246-'Non Residential-Finish&amp; Imp'!V233</f>
        <v>42035586.530000001</v>
      </c>
      <c r="Z246" s="13">
        <f>Y246/'Non Residential-Finish&amp; Imp'!V233</f>
        <v>3.7356302462833288</v>
      </c>
      <c r="AA246" s="12">
        <f t="shared" si="131"/>
        <v>314732954.07000005</v>
      </c>
    </row>
    <row r="247" spans="1:40" x14ac:dyDescent="0.2">
      <c r="A247" s="26" t="s">
        <v>25</v>
      </c>
      <c r="B247" s="139">
        <v>2023</v>
      </c>
      <c r="C247" s="45">
        <v>0</v>
      </c>
      <c r="D247" s="45">
        <v>0</v>
      </c>
      <c r="E247" s="45">
        <v>4</v>
      </c>
      <c r="F247" s="45">
        <v>339725</v>
      </c>
      <c r="G247" s="45">
        <v>74</v>
      </c>
      <c r="H247" s="45">
        <v>56671689</v>
      </c>
      <c r="I247" s="45">
        <v>6</v>
      </c>
      <c r="J247" s="45">
        <v>1820230</v>
      </c>
      <c r="K247" s="45">
        <v>0</v>
      </c>
      <c r="L247" s="45">
        <v>0</v>
      </c>
      <c r="M247" s="45">
        <v>1</v>
      </c>
      <c r="N247" s="45">
        <v>85050</v>
      </c>
      <c r="O247" s="45">
        <v>0</v>
      </c>
      <c r="P247" s="45">
        <v>0</v>
      </c>
      <c r="Q247" s="45">
        <v>0</v>
      </c>
      <c r="R247" s="45">
        <v>0</v>
      </c>
      <c r="S247" s="45">
        <v>5</v>
      </c>
      <c r="T247" s="45">
        <v>1465225</v>
      </c>
      <c r="U247" s="21">
        <f>SUM(C247+G247+I247+K247+M247+O247+Q247+S247+E247)</f>
        <v>90</v>
      </c>
      <c r="V247" s="22">
        <f>SUM(D247+H247+J247+L247+N247+P247+R247+T247+F247)</f>
        <v>60381919</v>
      </c>
      <c r="W247" s="19">
        <f>U247-'Non Residential-Finish&amp; Imp'!U234</f>
        <v>22</v>
      </c>
      <c r="X247" s="13">
        <f>W247/'Non Residential-Finish&amp; Imp'!U234</f>
        <v>0.3235294117647059</v>
      </c>
      <c r="Y247" s="12">
        <f>V247-'Non Residential-Finish&amp; Imp'!V234</f>
        <v>24019473.140000001</v>
      </c>
      <c r="Z247" s="13">
        <f>Y247/'Non Residential-Finish&amp; Imp'!V234</f>
        <v>0.66055713723103227</v>
      </c>
      <c r="AA247" s="12">
        <f t="shared" si="131"/>
        <v>338752427.21000004</v>
      </c>
    </row>
    <row r="248" spans="1:40" x14ac:dyDescent="0.2">
      <c r="A248" s="26" t="s">
        <v>26</v>
      </c>
      <c r="B248" s="139">
        <v>2023</v>
      </c>
      <c r="C248" s="45">
        <v>0</v>
      </c>
      <c r="D248" s="45">
        <v>0</v>
      </c>
      <c r="E248" s="45">
        <v>11</v>
      </c>
      <c r="F248" s="45">
        <v>3608338</v>
      </c>
      <c r="G248" s="45">
        <v>68</v>
      </c>
      <c r="H248" s="45">
        <v>32121876.870000001</v>
      </c>
      <c r="I248" s="45">
        <v>15</v>
      </c>
      <c r="J248" s="45">
        <v>8431805</v>
      </c>
      <c r="K248" s="45">
        <v>0</v>
      </c>
      <c r="L248" s="45">
        <v>0</v>
      </c>
      <c r="M248" s="45">
        <v>0</v>
      </c>
      <c r="N248" s="45">
        <v>0</v>
      </c>
      <c r="O248" s="45">
        <v>0</v>
      </c>
      <c r="P248" s="45">
        <v>0</v>
      </c>
      <c r="Q248" s="45">
        <v>0</v>
      </c>
      <c r="R248" s="45">
        <v>0</v>
      </c>
      <c r="S248" s="45">
        <v>7</v>
      </c>
      <c r="T248" s="45">
        <v>6569125</v>
      </c>
      <c r="U248" s="21">
        <f t="shared" si="132"/>
        <v>101</v>
      </c>
      <c r="V248" s="22">
        <f t="shared" si="128"/>
        <v>50731144.870000005</v>
      </c>
      <c r="W248" s="19">
        <f>U248-'Non Residential-Finish&amp; Imp'!U235</f>
        <v>33</v>
      </c>
      <c r="X248" s="13">
        <f>W248/'Non Residential-Finish&amp; Imp'!U235</f>
        <v>0.48529411764705882</v>
      </c>
      <c r="Y248" s="12">
        <f>V248-'Non Residential-Finish&amp; Imp'!V235</f>
        <v>5418755.0700000077</v>
      </c>
      <c r="Z248" s="13">
        <f>Y248/'Non Residential-Finish&amp; Imp'!V235</f>
        <v>0.11958660962084168</v>
      </c>
      <c r="AA248" s="12">
        <f t="shared" si="131"/>
        <v>344171182.28000003</v>
      </c>
    </row>
    <row r="249" spans="1:40" x14ac:dyDescent="0.2">
      <c r="A249" s="26" t="s">
        <v>27</v>
      </c>
      <c r="B249" s="139">
        <v>2023</v>
      </c>
      <c r="C249" s="45">
        <v>0</v>
      </c>
      <c r="D249" s="45">
        <v>0</v>
      </c>
      <c r="E249" s="45">
        <v>6</v>
      </c>
      <c r="F249" s="45">
        <v>1352502</v>
      </c>
      <c r="G249" s="45">
        <v>63</v>
      </c>
      <c r="H249" s="45">
        <v>46763166.880000003</v>
      </c>
      <c r="I249" s="45">
        <v>8</v>
      </c>
      <c r="J249" s="45">
        <v>15626070</v>
      </c>
      <c r="K249" s="45">
        <v>1</v>
      </c>
      <c r="L249" s="45">
        <v>809625</v>
      </c>
      <c r="M249" s="45">
        <v>3</v>
      </c>
      <c r="N249" s="45">
        <v>731052</v>
      </c>
      <c r="O249" s="45">
        <v>0</v>
      </c>
      <c r="P249" s="45">
        <v>0</v>
      </c>
      <c r="Q249" s="45">
        <v>0</v>
      </c>
      <c r="R249" s="45">
        <v>0</v>
      </c>
      <c r="S249" s="45">
        <v>5</v>
      </c>
      <c r="T249" s="45">
        <v>1030900</v>
      </c>
      <c r="U249" s="21">
        <f t="shared" si="132"/>
        <v>86</v>
      </c>
      <c r="V249" s="22">
        <f t="shared" si="128"/>
        <v>66313315.880000003</v>
      </c>
      <c r="W249" s="19">
        <f>U249-'Non Residential-Finish&amp; Imp'!U236</f>
        <v>17</v>
      </c>
      <c r="X249" s="13">
        <f>W249/'Non Residential-Finish&amp; Imp'!U236</f>
        <v>0.24637681159420291</v>
      </c>
      <c r="Y249" s="12">
        <f>V249-'Non Residential-Finish&amp; Imp'!V236</f>
        <v>31864848.880000003</v>
      </c>
      <c r="Z249" s="13">
        <f>Y249/'Non Residential-Finish&amp; Imp'!V236</f>
        <v>0.92500049073301294</v>
      </c>
      <c r="AA249" s="12">
        <f>AA248+Y249</f>
        <v>376036031.16000003</v>
      </c>
    </row>
    <row r="250" spans="1:40" x14ac:dyDescent="0.2">
      <c r="A250" s="26" t="s">
        <v>28</v>
      </c>
      <c r="B250" s="139">
        <v>2023</v>
      </c>
      <c r="C250" s="45">
        <v>0</v>
      </c>
      <c r="D250" s="45">
        <v>0</v>
      </c>
      <c r="E250" s="45">
        <v>4</v>
      </c>
      <c r="F250" s="45">
        <v>288614</v>
      </c>
      <c r="G250" s="45">
        <v>46</v>
      </c>
      <c r="H250" s="45">
        <v>35561740.280000001</v>
      </c>
      <c r="I250" s="45">
        <v>13</v>
      </c>
      <c r="J250" s="45">
        <v>3031907.69</v>
      </c>
      <c r="K250" s="45">
        <v>1</v>
      </c>
      <c r="L250" s="45">
        <v>165425</v>
      </c>
      <c r="M250" s="45">
        <v>1</v>
      </c>
      <c r="N250" s="45">
        <v>25704</v>
      </c>
      <c r="O250" s="45">
        <v>0</v>
      </c>
      <c r="P250" s="45">
        <v>0</v>
      </c>
      <c r="Q250" s="45">
        <v>0</v>
      </c>
      <c r="R250" s="45">
        <v>0</v>
      </c>
      <c r="S250" s="45">
        <v>2</v>
      </c>
      <c r="T250" s="45">
        <v>60000</v>
      </c>
      <c r="U250" s="21">
        <f t="shared" si="132"/>
        <v>67</v>
      </c>
      <c r="V250" s="22">
        <f t="shared" si="128"/>
        <v>39133390.969999999</v>
      </c>
      <c r="W250" s="19">
        <f>U250-'Non Residential-Finish&amp; Imp'!U237</f>
        <v>11</v>
      </c>
      <c r="X250" s="13">
        <f>W250/'Non Residential-Finish&amp; Imp'!U237</f>
        <v>0.19642857142857142</v>
      </c>
      <c r="Y250" s="12">
        <f>V250-'Non Residential-Finish&amp; Imp'!V237</f>
        <v>-38600883.030000001</v>
      </c>
      <c r="Z250" s="13">
        <f>Y250/'Non Residential-Finish&amp; Imp'!V237</f>
        <v>-0.49657481885017674</v>
      </c>
      <c r="AA250" s="12">
        <f t="shared" si="131"/>
        <v>337435148.13</v>
      </c>
    </row>
    <row r="251" spans="1:40" ht="13.5" thickBot="1" x14ac:dyDescent="0.25">
      <c r="A251" s="27" t="s">
        <v>29</v>
      </c>
      <c r="B251" s="149">
        <v>2023</v>
      </c>
      <c r="C251" s="152">
        <f>SUM(C239:C250)</f>
        <v>7</v>
      </c>
      <c r="D251" s="44">
        <f t="shared" ref="D251:V251" si="133">SUM(D239:D250)</f>
        <v>2483882</v>
      </c>
      <c r="E251" s="152">
        <f t="shared" si="133"/>
        <v>83</v>
      </c>
      <c r="F251" s="44">
        <f t="shared" si="133"/>
        <v>44462236</v>
      </c>
      <c r="G251" s="152">
        <f t="shared" si="133"/>
        <v>655</v>
      </c>
      <c r="H251" s="44">
        <f t="shared" si="133"/>
        <v>541499187.00999999</v>
      </c>
      <c r="I251" s="152">
        <f t="shared" si="133"/>
        <v>120</v>
      </c>
      <c r="J251" s="44">
        <f t="shared" si="133"/>
        <v>65000133.689999998</v>
      </c>
      <c r="K251" s="152">
        <f t="shared" si="133"/>
        <v>8</v>
      </c>
      <c r="L251" s="44">
        <f t="shared" si="133"/>
        <v>36463531.140000001</v>
      </c>
      <c r="M251" s="152">
        <f t="shared" si="133"/>
        <v>17</v>
      </c>
      <c r="N251" s="44">
        <f t="shared" si="133"/>
        <v>4241727</v>
      </c>
      <c r="O251" s="152">
        <f t="shared" si="133"/>
        <v>0</v>
      </c>
      <c r="P251" s="44">
        <f t="shared" si="133"/>
        <v>0</v>
      </c>
      <c r="Q251" s="152">
        <f t="shared" si="133"/>
        <v>0</v>
      </c>
      <c r="R251" s="44">
        <f t="shared" si="133"/>
        <v>0</v>
      </c>
      <c r="S251" s="152">
        <f t="shared" si="133"/>
        <v>55</v>
      </c>
      <c r="T251" s="16">
        <f t="shared" si="133"/>
        <v>93970818</v>
      </c>
      <c r="U251" s="23">
        <f t="shared" si="133"/>
        <v>945</v>
      </c>
      <c r="V251" s="24">
        <f t="shared" si="133"/>
        <v>788121514.84000003</v>
      </c>
      <c r="W251" s="20">
        <f>U251-'Non Residential-Finish&amp; Imp'!U238</f>
        <v>172</v>
      </c>
      <c r="X251" s="18">
        <f>W251/'Non Residential-Finish&amp; Imp'!U238</f>
        <v>0.22250970245795601</v>
      </c>
      <c r="Y251" s="17">
        <f>V251-'Non Residential-Finish&amp; Imp'!V238</f>
        <v>337435148.13000005</v>
      </c>
      <c r="Z251" s="18">
        <f>Y251/'Non Residential-Finish&amp; Imp'!V238</f>
        <v>0.74871390184990239</v>
      </c>
      <c r="AA251" s="17">
        <f>Y251</f>
        <v>337435148.13000005</v>
      </c>
    </row>
    <row r="252" spans="1:40" x14ac:dyDescent="0.2">
      <c r="A252" s="26" t="s">
        <v>17</v>
      </c>
      <c r="B252" s="139">
        <v>2024</v>
      </c>
      <c r="C252" s="45">
        <v>1</v>
      </c>
      <c r="D252" s="45">
        <v>1058407</v>
      </c>
      <c r="E252" s="45">
        <v>9</v>
      </c>
      <c r="F252" s="45">
        <v>2588907</v>
      </c>
      <c r="G252" s="45">
        <v>61</v>
      </c>
      <c r="H252" s="45">
        <v>39783980.559999995</v>
      </c>
      <c r="I252" s="45">
        <v>10</v>
      </c>
      <c r="J252" s="45">
        <v>1982558</v>
      </c>
      <c r="K252" s="45">
        <v>0</v>
      </c>
      <c r="L252" s="45">
        <v>0</v>
      </c>
      <c r="M252" s="45">
        <v>1</v>
      </c>
      <c r="N252" s="45">
        <v>226800</v>
      </c>
      <c r="O252" s="45">
        <v>0</v>
      </c>
      <c r="P252" s="45">
        <v>0</v>
      </c>
      <c r="Q252" s="45">
        <v>0</v>
      </c>
      <c r="R252" s="154">
        <v>0</v>
      </c>
      <c r="S252" s="45">
        <v>7</v>
      </c>
      <c r="T252" s="45">
        <v>5072538</v>
      </c>
      <c r="U252" s="21">
        <f t="shared" ref="U252:U253" si="134">SUM(C252+G252+I252+K252+M252+O252+Q252+S252+E252)</f>
        <v>89</v>
      </c>
      <c r="V252" s="22">
        <f t="shared" ref="V252:V259" si="135">SUM(D252+H252+J252+L252+N252+P252+R252+T252+F252)</f>
        <v>50713190.559999995</v>
      </c>
      <c r="W252" s="19">
        <f>U252-'Non Residential-Finish&amp; Imp'!U239</f>
        <v>22</v>
      </c>
      <c r="X252" s="13">
        <f>W252/'Non Residential-Finish&amp; Imp'!U239</f>
        <v>0.32835820895522388</v>
      </c>
      <c r="Y252" s="12">
        <f>V252-'Non Residential-Finish&amp; Imp'!V239</f>
        <v>16240122.259999998</v>
      </c>
      <c r="Z252" s="13">
        <f>Y252/'Non Residential-Finish&amp; Imp'!V239</f>
        <v>0.47109593258920907</v>
      </c>
      <c r="AA252" s="12">
        <f>Y252</f>
        <v>16240122.259999998</v>
      </c>
      <c r="AC252" s="26">
        <f t="array" ref="AC252:AN253">TRANSPOSE(U252:V263)</f>
        <v>89</v>
      </c>
      <c r="AD252" s="26">
        <v>69</v>
      </c>
      <c r="AE252" s="26">
        <v>64</v>
      </c>
      <c r="AF252" s="26">
        <v>108</v>
      </c>
      <c r="AG252" s="26">
        <v>87</v>
      </c>
      <c r="AH252" s="26">
        <v>77</v>
      </c>
      <c r="AI252" s="26">
        <v>50</v>
      </c>
      <c r="AJ252" s="26">
        <v>66</v>
      </c>
      <c r="AK252" s="26">
        <v>0</v>
      </c>
      <c r="AL252" s="26">
        <v>0</v>
      </c>
      <c r="AM252" s="26">
        <v>0</v>
      </c>
      <c r="AN252" s="26">
        <v>0</v>
      </c>
    </row>
    <row r="253" spans="1:40" x14ac:dyDescent="0.2">
      <c r="A253" s="26" t="s">
        <v>18</v>
      </c>
      <c r="B253" s="139">
        <v>2024</v>
      </c>
      <c r="C253" s="45">
        <v>0</v>
      </c>
      <c r="D253" s="45">
        <v>0</v>
      </c>
      <c r="E253" s="45">
        <v>0</v>
      </c>
      <c r="F253" s="45">
        <v>0</v>
      </c>
      <c r="G253" s="45">
        <v>52</v>
      </c>
      <c r="H253" s="45">
        <v>27137932.349999998</v>
      </c>
      <c r="I253" s="45">
        <v>15</v>
      </c>
      <c r="J253" s="45">
        <v>16465760</v>
      </c>
      <c r="K253" s="45">
        <v>0</v>
      </c>
      <c r="L253" s="45">
        <v>0</v>
      </c>
      <c r="M253" s="45">
        <v>0</v>
      </c>
      <c r="N253" s="45">
        <v>0</v>
      </c>
      <c r="O253" s="45">
        <v>0</v>
      </c>
      <c r="P253" s="45">
        <v>0</v>
      </c>
      <c r="Q253" s="45">
        <v>0</v>
      </c>
      <c r="R253" s="155">
        <v>0</v>
      </c>
      <c r="S253" s="45">
        <v>2</v>
      </c>
      <c r="T253" s="45">
        <v>155000</v>
      </c>
      <c r="U253" s="21">
        <f t="shared" si="134"/>
        <v>69</v>
      </c>
      <c r="V253" s="22">
        <f t="shared" si="135"/>
        <v>43758692.349999994</v>
      </c>
      <c r="W253" s="19">
        <f>U253-'Non Residential-Finish&amp; Imp'!U240</f>
        <v>-4</v>
      </c>
      <c r="X253" s="13">
        <f>W253/'Non Residential-Finish&amp; Imp'!U240</f>
        <v>-5.4794520547945202E-2</v>
      </c>
      <c r="Y253" s="12">
        <f>V253-'Non Residential-Finish&amp; Imp'!V240</f>
        <v>5846079.7599999905</v>
      </c>
      <c r="Z253" s="13">
        <f>Y253/'Non Residential-Finish&amp; Imp'!V240</f>
        <v>0.15419881038591304</v>
      </c>
      <c r="AA253" s="12">
        <f t="shared" ref="AA253" si="136">AA252+Y253</f>
        <v>22086202.019999988</v>
      </c>
      <c r="AC253" s="26">
        <v>50713190.559999995</v>
      </c>
      <c r="AD253" s="26">
        <v>43758692.349999994</v>
      </c>
      <c r="AE253" s="26">
        <v>22935932.740000002</v>
      </c>
      <c r="AF253" s="26">
        <v>53909139.630000003</v>
      </c>
      <c r="AG253" s="26">
        <v>35301736.810000002</v>
      </c>
      <c r="AH253" s="26">
        <v>37497772.18</v>
      </c>
      <c r="AI253" s="26">
        <v>14659621</v>
      </c>
      <c r="AJ253" s="26">
        <v>63935692</v>
      </c>
      <c r="AK253" s="26">
        <v>0</v>
      </c>
      <c r="AL253" s="26">
        <v>0</v>
      </c>
      <c r="AM253" s="26">
        <v>0</v>
      </c>
      <c r="AN253" s="26">
        <v>0</v>
      </c>
    </row>
    <row r="254" spans="1:40" x14ac:dyDescent="0.2">
      <c r="A254" s="26" t="s">
        <v>19</v>
      </c>
      <c r="B254" s="139">
        <v>2024</v>
      </c>
      <c r="C254" s="45">
        <v>1</v>
      </c>
      <c r="D254" s="45">
        <v>103752</v>
      </c>
      <c r="E254" s="45">
        <v>0</v>
      </c>
      <c r="F254" s="45">
        <v>0</v>
      </c>
      <c r="G254" s="45">
        <v>43</v>
      </c>
      <c r="H254" s="45">
        <v>13900453.74</v>
      </c>
      <c r="I254" s="45">
        <v>17</v>
      </c>
      <c r="J254" s="45">
        <v>8632727</v>
      </c>
      <c r="K254" s="45">
        <v>1</v>
      </c>
      <c r="L254" s="45">
        <v>199000</v>
      </c>
      <c r="M254" s="45">
        <v>0</v>
      </c>
      <c r="N254" s="45">
        <v>0</v>
      </c>
      <c r="O254" s="45">
        <v>0</v>
      </c>
      <c r="P254" s="45">
        <v>0</v>
      </c>
      <c r="Q254" s="45">
        <v>0</v>
      </c>
      <c r="R254" s="155">
        <v>0</v>
      </c>
      <c r="S254" s="45">
        <v>2</v>
      </c>
      <c r="T254" s="45">
        <v>100000</v>
      </c>
      <c r="U254" s="21">
        <f>SUM(C254+G254+I254+K254+M254+O254+Q254+S254+E254)</f>
        <v>64</v>
      </c>
      <c r="V254" s="22">
        <f t="shared" si="135"/>
        <v>22935932.740000002</v>
      </c>
      <c r="W254" s="19">
        <f>U254-'Non Residential-Finish&amp; Imp'!U241</f>
        <v>-6</v>
      </c>
      <c r="X254" s="13">
        <f>W254/'Non Residential-Finish&amp; Imp'!U241</f>
        <v>-8.5714285714285715E-2</v>
      </c>
      <c r="Y254" s="12">
        <f>V254-'Non Residential-Finish&amp; Imp'!V241</f>
        <v>-65477951.259999998</v>
      </c>
      <c r="Z254" s="13">
        <f>Y254/'Non Residential-Finish&amp; Imp'!V241</f>
        <v>-0.7405844907797513</v>
      </c>
      <c r="AA254" s="12">
        <f>AA253+Y254</f>
        <v>-43391749.24000001</v>
      </c>
      <c r="AC254" s="26">
        <f>AC253/$AC$125</f>
        <v>50.713190559999994</v>
      </c>
      <c r="AD254" s="26">
        <f t="shared" ref="AD254:AN254" si="137">AD253/$AC$125</f>
        <v>43.758692349999997</v>
      </c>
      <c r="AE254" s="26">
        <f t="shared" si="137"/>
        <v>22.935932740000002</v>
      </c>
      <c r="AF254" s="26">
        <f t="shared" si="137"/>
        <v>53.909139630000006</v>
      </c>
      <c r="AG254" s="26">
        <f t="shared" si="137"/>
        <v>35.301736810000001</v>
      </c>
      <c r="AH254" s="26">
        <f t="shared" si="137"/>
        <v>37.497772179999998</v>
      </c>
      <c r="AI254" s="26">
        <f t="shared" si="137"/>
        <v>14.659621</v>
      </c>
      <c r="AJ254" s="26">
        <f t="shared" si="137"/>
        <v>63.935692000000003</v>
      </c>
      <c r="AK254" s="26">
        <f t="shared" si="137"/>
        <v>0</v>
      </c>
      <c r="AL254" s="26">
        <f t="shared" si="137"/>
        <v>0</v>
      </c>
      <c r="AM254" s="26">
        <f t="shared" si="137"/>
        <v>0</v>
      </c>
      <c r="AN254" s="26">
        <f t="shared" si="137"/>
        <v>0</v>
      </c>
    </row>
    <row r="255" spans="1:40" x14ac:dyDescent="0.2">
      <c r="A255" s="26" t="s">
        <v>20</v>
      </c>
      <c r="B255" s="139">
        <v>2024</v>
      </c>
      <c r="C255" s="45">
        <v>1</v>
      </c>
      <c r="D255" s="45">
        <v>563328</v>
      </c>
      <c r="E255" s="45">
        <v>4</v>
      </c>
      <c r="F255" s="45">
        <v>2360000</v>
      </c>
      <c r="G255" s="45">
        <v>75</v>
      </c>
      <c r="H255" s="45">
        <v>30277416.630000003</v>
      </c>
      <c r="I255" s="45">
        <v>23</v>
      </c>
      <c r="J255" s="45">
        <v>10004497</v>
      </c>
      <c r="K255" s="45">
        <v>0</v>
      </c>
      <c r="L255" s="45">
        <v>0</v>
      </c>
      <c r="M255" s="45">
        <v>1</v>
      </c>
      <c r="N255" s="45">
        <v>128898</v>
      </c>
      <c r="O255" s="45">
        <v>0</v>
      </c>
      <c r="P255" s="45">
        <v>0</v>
      </c>
      <c r="Q255" s="45">
        <v>0</v>
      </c>
      <c r="R255" s="155">
        <v>0</v>
      </c>
      <c r="S255" s="45">
        <v>4</v>
      </c>
      <c r="T255" s="45">
        <v>10575000</v>
      </c>
      <c r="U255" s="21">
        <f t="shared" ref="U255:U257" si="138">SUM(C255+G255+I255+K255+M255+O255+Q255+S255+E255)</f>
        <v>108</v>
      </c>
      <c r="V255" s="22">
        <f t="shared" si="135"/>
        <v>53909139.630000003</v>
      </c>
      <c r="W255" s="19">
        <f>U255-'Non Residential-Finish&amp; Imp'!U242</f>
        <v>39</v>
      </c>
      <c r="X255" s="13">
        <f>W255/'Non Residential-Finish&amp; Imp'!U242</f>
        <v>0.56521739130434778</v>
      </c>
      <c r="Y255" s="12">
        <f>V255-'Non Residential-Finish&amp; Imp'!V242</f>
        <v>-47580881.07</v>
      </c>
      <c r="Z255" s="13">
        <f>Y255/'Non Residential-Finish&amp; Imp'!V242</f>
        <v>-0.4688232472692756</v>
      </c>
      <c r="AA255" s="12">
        <f t="shared" ref="AA255" si="139">AA254+Y255</f>
        <v>-90972630.310000002</v>
      </c>
    </row>
    <row r="256" spans="1:40" x14ac:dyDescent="0.2">
      <c r="A256" s="26" t="s">
        <v>21</v>
      </c>
      <c r="B256" s="139">
        <v>2024</v>
      </c>
      <c r="C256" s="45">
        <v>0</v>
      </c>
      <c r="D256" s="45">
        <v>0</v>
      </c>
      <c r="E256" s="45">
        <v>9</v>
      </c>
      <c r="F256" s="45">
        <v>1222995</v>
      </c>
      <c r="G256" s="45">
        <v>60</v>
      </c>
      <c r="H256" s="45">
        <v>16050994.609999999</v>
      </c>
      <c r="I256" s="45">
        <v>12</v>
      </c>
      <c r="J256" s="45">
        <v>11695855.199999999</v>
      </c>
      <c r="K256" s="45">
        <v>0</v>
      </c>
      <c r="L256" s="45">
        <v>0</v>
      </c>
      <c r="M256" s="45">
        <v>0</v>
      </c>
      <c r="N256" s="45">
        <v>0</v>
      </c>
      <c r="O256" s="45">
        <v>0</v>
      </c>
      <c r="P256" s="45">
        <v>0</v>
      </c>
      <c r="Q256" s="45">
        <v>0</v>
      </c>
      <c r="R256" s="155">
        <v>0</v>
      </c>
      <c r="S256" s="45">
        <v>6</v>
      </c>
      <c r="T256" s="45">
        <v>6331892</v>
      </c>
      <c r="U256" s="21">
        <f t="shared" si="138"/>
        <v>87</v>
      </c>
      <c r="V256" s="22">
        <f t="shared" si="135"/>
        <v>35301736.810000002</v>
      </c>
      <c r="W256" s="19">
        <f>U256-'Non Residential-Finish&amp; Imp'!U243</f>
        <v>4</v>
      </c>
      <c r="X256" s="13">
        <f>W256/'Non Residential-Finish&amp; Imp'!U243</f>
        <v>4.8192771084337352E-2</v>
      </c>
      <c r="Y256" s="12">
        <f>V256-'Non Residential-Finish&amp; Imp'!V243</f>
        <v>-7001258.1899999976</v>
      </c>
      <c r="Z256" s="13">
        <f>Y256/'Non Residential-Finish&amp; Imp'!V243</f>
        <v>-0.16550265979985573</v>
      </c>
      <c r="AA256" s="12">
        <f>AA255+Y256</f>
        <v>-97973888.5</v>
      </c>
    </row>
    <row r="257" spans="1:27" x14ac:dyDescent="0.2">
      <c r="A257" s="26" t="s">
        <v>22</v>
      </c>
      <c r="B257" s="139">
        <v>2024</v>
      </c>
      <c r="C257" s="45">
        <v>0</v>
      </c>
      <c r="D257" s="45">
        <v>0</v>
      </c>
      <c r="E257" s="45">
        <v>5</v>
      </c>
      <c r="F257" s="45">
        <v>1360450</v>
      </c>
      <c r="G257" s="45">
        <v>49</v>
      </c>
      <c r="H257" s="45">
        <v>29582004.18</v>
      </c>
      <c r="I257" s="45">
        <v>13</v>
      </c>
      <c r="J257" s="45">
        <v>4023254</v>
      </c>
      <c r="K257" s="45">
        <v>0</v>
      </c>
      <c r="L257" s="45">
        <v>0</v>
      </c>
      <c r="M257" s="45">
        <v>0</v>
      </c>
      <c r="N257" s="45">
        <v>0</v>
      </c>
      <c r="O257" s="45">
        <v>0</v>
      </c>
      <c r="P257" s="45">
        <v>0</v>
      </c>
      <c r="Q257" s="45">
        <v>0</v>
      </c>
      <c r="R257" s="155">
        <v>0</v>
      </c>
      <c r="S257" s="45">
        <v>10</v>
      </c>
      <c r="T257" s="45">
        <v>2532064</v>
      </c>
      <c r="U257" s="21">
        <f t="shared" si="138"/>
        <v>77</v>
      </c>
      <c r="V257" s="22">
        <f t="shared" si="135"/>
        <v>37497772.18</v>
      </c>
      <c r="W257" s="19">
        <f>U257-'Non Residential-Finish&amp; Imp'!U244</f>
        <v>13</v>
      </c>
      <c r="X257" s="13">
        <f>W257/'Non Residential-Finish&amp; Imp'!U244</f>
        <v>0.203125</v>
      </c>
      <c r="Y257" s="12">
        <f>V257-'Non Residential-Finish&amp; Imp'!V244</f>
        <v>-2648232.8200000003</v>
      </c>
      <c r="Z257" s="13">
        <f>Y257/'Non Residential-Finish&amp; Imp'!V244</f>
        <v>-6.5965039858885091E-2</v>
      </c>
      <c r="AA257" s="12">
        <f>AA256+Y257</f>
        <v>-100622121.31999999</v>
      </c>
    </row>
    <row r="258" spans="1:27" x14ac:dyDescent="0.2">
      <c r="A258" s="26" t="s">
        <v>23</v>
      </c>
      <c r="B258" s="139">
        <v>2024</v>
      </c>
      <c r="C258" s="45">
        <v>0</v>
      </c>
      <c r="D258" s="45">
        <v>0</v>
      </c>
      <c r="E258" s="45">
        <v>3</v>
      </c>
      <c r="F258" s="45">
        <v>155999</v>
      </c>
      <c r="G258" s="45">
        <v>30</v>
      </c>
      <c r="H258" s="45">
        <v>10397251</v>
      </c>
      <c r="I258" s="45">
        <v>10</v>
      </c>
      <c r="J258" s="45">
        <v>2502453</v>
      </c>
      <c r="K258" s="45">
        <v>1</v>
      </c>
      <c r="L258" s="45">
        <v>200518</v>
      </c>
      <c r="M258" s="45">
        <v>1</v>
      </c>
      <c r="N258" s="45">
        <v>554400</v>
      </c>
      <c r="O258" s="45">
        <v>0</v>
      </c>
      <c r="P258" s="45">
        <v>0</v>
      </c>
      <c r="Q258" s="45">
        <v>0</v>
      </c>
      <c r="R258" s="155">
        <v>0</v>
      </c>
      <c r="S258" s="45">
        <v>5</v>
      </c>
      <c r="T258" s="45">
        <v>849000</v>
      </c>
      <c r="U258" s="21">
        <f>SUM(C258+G258+I258+K258+M258+O258+Q258+S258+E258)</f>
        <v>50</v>
      </c>
      <c r="V258" s="22">
        <f t="shared" si="135"/>
        <v>14659621</v>
      </c>
      <c r="W258" s="19">
        <f>U258-'Non Residential-Finish&amp; Imp'!U245</f>
        <v>-16</v>
      </c>
      <c r="X258" s="13">
        <f>W258/'Non Residential-Finish&amp; Imp'!U245</f>
        <v>-0.24242424242424243</v>
      </c>
      <c r="Y258" s="12">
        <f>V258-'Non Residential-Finish&amp; Imp'!V245</f>
        <v>-158875342</v>
      </c>
      <c r="Z258" s="13">
        <f>Y258/'Non Residential-Finish&amp; Imp'!V245</f>
        <v>-0.91552353055216895</v>
      </c>
      <c r="AA258" s="12">
        <f t="shared" ref="AA258:AA261" si="140">AA257+Y258</f>
        <v>-259497463.31999999</v>
      </c>
    </row>
    <row r="259" spans="1:27" x14ac:dyDescent="0.2">
      <c r="A259" s="26" t="s">
        <v>24</v>
      </c>
      <c r="B259" s="139">
        <v>2024</v>
      </c>
      <c r="C259" s="45">
        <v>0</v>
      </c>
      <c r="D259" s="45">
        <v>0</v>
      </c>
      <c r="E259" s="45">
        <v>12</v>
      </c>
      <c r="F259" s="45">
        <v>8806764</v>
      </c>
      <c r="G259" s="45">
        <v>38</v>
      </c>
      <c r="H259" s="45">
        <v>51714559</v>
      </c>
      <c r="I259" s="45">
        <v>11</v>
      </c>
      <c r="J259" s="45">
        <v>2659369</v>
      </c>
      <c r="K259" s="45">
        <v>0</v>
      </c>
      <c r="L259" s="45">
        <v>0</v>
      </c>
      <c r="M259" s="45">
        <v>0</v>
      </c>
      <c r="N259" s="45">
        <v>0</v>
      </c>
      <c r="O259" s="45">
        <v>0</v>
      </c>
      <c r="P259" s="45">
        <v>0</v>
      </c>
      <c r="Q259" s="45">
        <v>0</v>
      </c>
      <c r="R259" s="155">
        <v>0</v>
      </c>
      <c r="S259" s="45">
        <v>5</v>
      </c>
      <c r="T259" s="45">
        <v>755000</v>
      </c>
      <c r="U259" s="21">
        <f t="shared" ref="U259" si="141">SUM(C259+G259+I259+K259+M259+O259+Q259+S259+E259)</f>
        <v>66</v>
      </c>
      <c r="V259" s="22">
        <f t="shared" si="135"/>
        <v>63935692</v>
      </c>
      <c r="W259" s="19">
        <f>U259-'Non Residential-Finish&amp; Imp'!U246</f>
        <v>-43</v>
      </c>
      <c r="X259" s="13">
        <f>W259/'Non Residential-Finish&amp; Imp'!U246</f>
        <v>-0.39449541284403672</v>
      </c>
      <c r="Y259" s="12">
        <f>V259-'Non Residential-Finish&amp; Imp'!V246</f>
        <v>10647496.469999999</v>
      </c>
      <c r="Z259" s="13">
        <f>Y259/'Non Residential-Finish&amp; Imp'!V246</f>
        <v>0.19980966448762014</v>
      </c>
      <c r="AA259" s="12">
        <f t="shared" si="140"/>
        <v>-248849966.84999999</v>
      </c>
    </row>
    <row r="260" spans="1:27" x14ac:dyDescent="0.2">
      <c r="A260" s="26" t="s">
        <v>25</v>
      </c>
      <c r="B260" s="139">
        <v>2024</v>
      </c>
      <c r="C260" s="45">
        <v>0</v>
      </c>
      <c r="D260" s="45">
        <v>0</v>
      </c>
      <c r="E260" s="45">
        <v>0</v>
      </c>
      <c r="F260" s="45">
        <v>0</v>
      </c>
      <c r="G260" s="45">
        <v>0</v>
      </c>
      <c r="H260" s="45">
        <v>0</v>
      </c>
      <c r="I260" s="45">
        <v>0</v>
      </c>
      <c r="J260" s="45">
        <v>0</v>
      </c>
      <c r="K260" s="45">
        <v>0</v>
      </c>
      <c r="L260" s="45">
        <v>0</v>
      </c>
      <c r="M260" s="45">
        <v>0</v>
      </c>
      <c r="N260" s="45">
        <v>0</v>
      </c>
      <c r="O260" s="45">
        <v>0</v>
      </c>
      <c r="P260" s="45">
        <v>0</v>
      </c>
      <c r="Q260" s="45">
        <v>0</v>
      </c>
      <c r="R260" s="155">
        <v>0</v>
      </c>
      <c r="S260" s="45">
        <v>0</v>
      </c>
      <c r="T260" s="45">
        <v>0</v>
      </c>
      <c r="U260" s="21">
        <f>SUM(C260+G260+I260+K260+M260+O260+Q260+S260+E260)</f>
        <v>0</v>
      </c>
      <c r="V260" s="22">
        <f>SUM(D260+H260+J260+L260+N260+P260+R260+T260+F260)</f>
        <v>0</v>
      </c>
      <c r="W260" s="19">
        <f>U260-'Non Residential-Finish&amp; Imp'!U247</f>
        <v>-90</v>
      </c>
      <c r="X260" s="13">
        <f>W260/'Non Residential-Finish&amp; Imp'!U247</f>
        <v>-1</v>
      </c>
      <c r="Y260" s="12">
        <f>V260-'Non Residential-Finish&amp; Imp'!V247</f>
        <v>-60381919</v>
      </c>
      <c r="Z260" s="13">
        <f>Y260/'Non Residential-Finish&amp; Imp'!V247</f>
        <v>-1</v>
      </c>
      <c r="AA260" s="12">
        <f t="shared" si="140"/>
        <v>-309231885.85000002</v>
      </c>
    </row>
    <row r="261" spans="1:27" x14ac:dyDescent="0.2">
      <c r="A261" s="26" t="s">
        <v>26</v>
      </c>
      <c r="B261" s="139">
        <v>2024</v>
      </c>
      <c r="C261" s="45">
        <v>0</v>
      </c>
      <c r="D261" s="45">
        <v>0</v>
      </c>
      <c r="E261" s="45">
        <v>0</v>
      </c>
      <c r="F261" s="45">
        <v>0</v>
      </c>
      <c r="G261" s="45">
        <v>0</v>
      </c>
      <c r="H261" s="45">
        <v>0</v>
      </c>
      <c r="I261" s="45">
        <v>0</v>
      </c>
      <c r="J261" s="45">
        <v>0</v>
      </c>
      <c r="K261" s="45">
        <v>0</v>
      </c>
      <c r="L261" s="45">
        <v>0</v>
      </c>
      <c r="M261" s="45">
        <v>0</v>
      </c>
      <c r="N261" s="45">
        <v>0</v>
      </c>
      <c r="O261" s="45">
        <v>0</v>
      </c>
      <c r="P261" s="45">
        <v>0</v>
      </c>
      <c r="Q261" s="45">
        <v>0</v>
      </c>
      <c r="R261" s="155">
        <v>0</v>
      </c>
      <c r="S261" s="45">
        <v>0</v>
      </c>
      <c r="T261" s="45">
        <v>0</v>
      </c>
      <c r="U261" s="21">
        <f t="shared" ref="U261:U263" si="142">SUM(C261+G261+I261+K261+M261+O261+Q261+S261+E261)</f>
        <v>0</v>
      </c>
      <c r="V261" s="22">
        <f t="shared" ref="V261:V263" si="143">SUM(D261+H261+J261+L261+N261+P261+R261+T261+F261)</f>
        <v>0</v>
      </c>
      <c r="W261" s="19">
        <f>U261-'Non Residential-Finish&amp; Imp'!U248</f>
        <v>-101</v>
      </c>
      <c r="X261" s="13">
        <f>W261/'Non Residential-Finish&amp; Imp'!U248</f>
        <v>-1</v>
      </c>
      <c r="Y261" s="12">
        <f>V261-'Non Residential-Finish&amp; Imp'!V248</f>
        <v>-50731144.870000005</v>
      </c>
      <c r="Z261" s="13">
        <f>Y261/'Non Residential-Finish&amp; Imp'!V248</f>
        <v>-1</v>
      </c>
      <c r="AA261" s="12">
        <f t="shared" si="140"/>
        <v>-359963030.72000003</v>
      </c>
    </row>
    <row r="262" spans="1:27" x14ac:dyDescent="0.2">
      <c r="A262" s="26" t="s">
        <v>27</v>
      </c>
      <c r="B262" s="139">
        <v>2024</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155">
        <v>0</v>
      </c>
      <c r="S262" s="45">
        <v>0</v>
      </c>
      <c r="T262" s="45">
        <v>0</v>
      </c>
      <c r="U262" s="21">
        <f t="shared" si="142"/>
        <v>0</v>
      </c>
      <c r="V262" s="22">
        <f t="shared" si="143"/>
        <v>0</v>
      </c>
      <c r="W262" s="19">
        <f>U262-'Non Residential-Finish&amp; Imp'!U249</f>
        <v>-86</v>
      </c>
      <c r="X262" s="13">
        <f>W262/'Non Residential-Finish&amp; Imp'!U249</f>
        <v>-1</v>
      </c>
      <c r="Y262" s="12">
        <f>V262-'Non Residential-Finish&amp; Imp'!V249</f>
        <v>-66313315.880000003</v>
      </c>
      <c r="Z262" s="13">
        <f>Y262/'Non Residential-Finish&amp; Imp'!V249</f>
        <v>-1</v>
      </c>
      <c r="AA262" s="12">
        <f>AA261+Y262</f>
        <v>-426276346.60000002</v>
      </c>
    </row>
    <row r="263" spans="1:27" x14ac:dyDescent="0.2">
      <c r="A263" s="26" t="s">
        <v>28</v>
      </c>
      <c r="B263" s="139">
        <v>2024</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155">
        <v>0</v>
      </c>
      <c r="S263" s="45">
        <v>0</v>
      </c>
      <c r="T263" s="45">
        <v>0</v>
      </c>
      <c r="U263" s="21">
        <f t="shared" si="142"/>
        <v>0</v>
      </c>
      <c r="V263" s="22">
        <f t="shared" si="143"/>
        <v>0</v>
      </c>
      <c r="W263" s="19">
        <f>U263-'Non Residential-Finish&amp; Imp'!U250</f>
        <v>-67</v>
      </c>
      <c r="X263" s="13">
        <f>W263/'Non Residential-Finish&amp; Imp'!U250</f>
        <v>-1</v>
      </c>
      <c r="Y263" s="12">
        <f>V263-'Non Residential-Finish&amp; Imp'!V250</f>
        <v>-39133390.969999999</v>
      </c>
      <c r="Z263" s="13">
        <f>Y263/'Non Residential-Finish&amp; Imp'!V250</f>
        <v>-1</v>
      </c>
      <c r="AA263" s="12">
        <f t="shared" ref="AA263" si="144">AA262+Y263</f>
        <v>-465409737.57000005</v>
      </c>
    </row>
    <row r="264" spans="1:27" ht="13.5" thickBot="1" x14ac:dyDescent="0.25">
      <c r="A264" s="27" t="s">
        <v>29</v>
      </c>
      <c r="B264" s="149">
        <v>2024</v>
      </c>
      <c r="C264" s="152">
        <f>SUM(C252:C263)</f>
        <v>3</v>
      </c>
      <c r="D264" s="44">
        <f t="shared" ref="D264:V264" si="145">SUM(D252:D263)</f>
        <v>1725487</v>
      </c>
      <c r="E264" s="152">
        <f t="shared" si="145"/>
        <v>42</v>
      </c>
      <c r="F264" s="44">
        <f t="shared" si="145"/>
        <v>16495115</v>
      </c>
      <c r="G264" s="152">
        <f t="shared" si="145"/>
        <v>408</v>
      </c>
      <c r="H264" s="44">
        <f t="shared" si="145"/>
        <v>218844592.06999999</v>
      </c>
      <c r="I264" s="152">
        <f t="shared" si="145"/>
        <v>111</v>
      </c>
      <c r="J264" s="44">
        <f t="shared" si="145"/>
        <v>57966473.200000003</v>
      </c>
      <c r="K264" s="152">
        <f t="shared" si="145"/>
        <v>2</v>
      </c>
      <c r="L264" s="44">
        <f t="shared" si="145"/>
        <v>399518</v>
      </c>
      <c r="M264" s="152">
        <f t="shared" si="145"/>
        <v>3</v>
      </c>
      <c r="N264" s="44">
        <f t="shared" si="145"/>
        <v>910098</v>
      </c>
      <c r="O264" s="152">
        <f t="shared" si="145"/>
        <v>0</v>
      </c>
      <c r="P264" s="44">
        <f t="shared" si="145"/>
        <v>0</v>
      </c>
      <c r="Q264" s="152">
        <f t="shared" si="145"/>
        <v>0</v>
      </c>
      <c r="R264" s="152">
        <f t="shared" si="145"/>
        <v>0</v>
      </c>
      <c r="S264" s="152">
        <f t="shared" si="145"/>
        <v>41</v>
      </c>
      <c r="T264" s="16">
        <f t="shared" si="145"/>
        <v>26370494</v>
      </c>
      <c r="U264" s="23">
        <f>SUM(U252:U263)</f>
        <v>610</v>
      </c>
      <c r="V264" s="24">
        <f t="shared" si="145"/>
        <v>322711777.26999998</v>
      </c>
      <c r="W264" s="20">
        <f>U264-'Non Residential-Finish&amp; Imp'!U251</f>
        <v>-335</v>
      </c>
      <c r="X264" s="18">
        <f>W264/'Non Residential-Finish&amp; Imp'!U251</f>
        <v>-0.35449735449735448</v>
      </c>
      <c r="Y264" s="17">
        <f>V264-'Non Residential-Finish&amp; Imp'!V251</f>
        <v>-465409737.57000005</v>
      </c>
      <c r="Z264" s="18">
        <f>Y264/'Non Residential-Finish&amp; Imp'!V251</f>
        <v>-0.59053043065888755</v>
      </c>
      <c r="AA264" s="17">
        <f>Y264</f>
        <v>-465409737.57000005</v>
      </c>
    </row>
    <row r="265" spans="1:27" x14ac:dyDescent="0.2">
      <c r="A265" s="106" t="s">
        <v>49</v>
      </c>
      <c r="B265" s="29"/>
      <c r="C265" s="98"/>
      <c r="D265" s="99"/>
      <c r="E265" s="98"/>
      <c r="F265" s="99"/>
      <c r="G265" s="98"/>
      <c r="H265" s="99"/>
      <c r="I265" s="98"/>
      <c r="J265" s="99"/>
      <c r="K265" s="98"/>
      <c r="L265" s="99"/>
      <c r="M265" s="98"/>
      <c r="N265" s="99"/>
      <c r="O265" s="98"/>
      <c r="P265" s="99"/>
      <c r="Q265" s="98"/>
      <c r="R265" s="99"/>
      <c r="S265" s="100"/>
      <c r="T265" s="100"/>
      <c r="U265" s="101"/>
      <c r="V265" s="102"/>
      <c r="W265" s="103"/>
      <c r="X265" s="104"/>
      <c r="Y265" s="105"/>
      <c r="Z265" s="104"/>
      <c r="AA265" s="105"/>
    </row>
    <row r="266" spans="1:27" x14ac:dyDescent="0.2">
      <c r="A266" s="191" t="s">
        <v>58</v>
      </c>
      <c r="B266" s="191"/>
      <c r="C266" s="191"/>
      <c r="D266" s="191"/>
      <c r="E266" s="191"/>
      <c r="F266" s="191"/>
      <c r="G266" s="191"/>
      <c r="H266" s="191"/>
      <c r="I266" s="191"/>
      <c r="J266" s="191"/>
      <c r="K266" s="191"/>
      <c r="L266" s="191"/>
      <c r="M266" s="191"/>
      <c r="N266" s="191"/>
      <c r="O266" s="191"/>
      <c r="P266" s="191"/>
      <c r="Q266" s="191"/>
      <c r="R266" s="192"/>
      <c r="S266" s="100"/>
      <c r="T266" s="100"/>
      <c r="U266" s="101"/>
      <c r="V266" s="102"/>
      <c r="W266" s="103"/>
      <c r="X266" s="104"/>
      <c r="Y266" s="105"/>
      <c r="Z266" s="104"/>
      <c r="AA266" s="105"/>
    </row>
    <row r="267" spans="1:27" x14ac:dyDescent="0.2">
      <c r="A267" s="191"/>
      <c r="B267" s="191"/>
      <c r="C267" s="191"/>
      <c r="D267" s="191"/>
      <c r="E267" s="191"/>
      <c r="F267" s="191"/>
      <c r="G267" s="191"/>
      <c r="H267" s="191"/>
      <c r="I267" s="191"/>
      <c r="J267" s="191"/>
      <c r="K267" s="191"/>
      <c r="L267" s="191"/>
      <c r="M267" s="191"/>
      <c r="N267" s="191"/>
      <c r="O267" s="191"/>
      <c r="P267" s="191"/>
      <c r="Q267" s="191"/>
      <c r="R267" s="192"/>
      <c r="S267" s="100"/>
      <c r="T267" s="100"/>
      <c r="U267" s="101"/>
      <c r="V267" s="102"/>
      <c r="W267" s="103"/>
      <c r="X267" s="104"/>
      <c r="Y267" s="105"/>
      <c r="Z267" s="104"/>
      <c r="AA267" s="105"/>
    </row>
    <row r="268" spans="1:27" x14ac:dyDescent="0.2">
      <c r="A268" s="106"/>
      <c r="B268" s="29"/>
      <c r="C268" s="98"/>
      <c r="D268" s="99"/>
      <c r="E268" s="98"/>
      <c r="F268" s="99"/>
      <c r="G268" s="98"/>
      <c r="H268" s="99"/>
      <c r="I268" s="98"/>
      <c r="J268" s="99"/>
      <c r="K268" s="98"/>
      <c r="L268" s="99"/>
      <c r="M268" s="98"/>
      <c r="N268" s="99"/>
      <c r="O268" s="98"/>
      <c r="P268" s="99"/>
      <c r="Q268" s="98"/>
      <c r="R268" s="99"/>
      <c r="S268" s="100"/>
      <c r="T268" s="100"/>
      <c r="U268" s="101"/>
      <c r="V268" s="102"/>
      <c r="W268" s="103"/>
      <c r="X268" s="104"/>
      <c r="Y268" s="105"/>
      <c r="Z268" s="104"/>
      <c r="AA268" s="105"/>
    </row>
    <row r="269" spans="1:27" x14ac:dyDescent="0.2">
      <c r="A269" s="191" t="s">
        <v>44</v>
      </c>
      <c r="B269" s="191"/>
      <c r="C269" s="191"/>
      <c r="D269" s="191"/>
      <c r="E269" s="191"/>
      <c r="F269" s="191"/>
      <c r="G269" s="191"/>
      <c r="H269" s="191"/>
      <c r="I269" s="191"/>
      <c r="J269" s="191"/>
      <c r="K269" s="191"/>
      <c r="L269" s="191"/>
      <c r="M269" s="191"/>
      <c r="N269" s="191"/>
      <c r="O269" s="191"/>
      <c r="P269" s="191"/>
      <c r="Q269" s="191"/>
      <c r="R269" s="192"/>
      <c r="S269" s="100"/>
      <c r="T269" s="100"/>
      <c r="U269" s="101"/>
      <c r="V269" s="102"/>
      <c r="W269" s="103"/>
      <c r="X269" s="104"/>
      <c r="Y269" s="105"/>
      <c r="Z269" s="104"/>
      <c r="AA269" s="105"/>
    </row>
    <row r="270" spans="1:27" x14ac:dyDescent="0.2">
      <c r="A270" s="191"/>
      <c r="B270" s="191"/>
      <c r="C270" s="191"/>
      <c r="D270" s="191"/>
      <c r="E270" s="191"/>
      <c r="F270" s="191"/>
      <c r="G270" s="191"/>
      <c r="H270" s="191"/>
      <c r="I270" s="191"/>
      <c r="J270" s="191"/>
      <c r="K270" s="191"/>
      <c r="L270" s="191"/>
      <c r="M270" s="191"/>
      <c r="N270" s="191"/>
      <c r="O270" s="191"/>
      <c r="P270" s="191"/>
      <c r="Q270" s="191"/>
      <c r="R270" s="192"/>
      <c r="S270" s="100"/>
      <c r="T270" s="100"/>
      <c r="U270" s="101"/>
      <c r="V270" s="102"/>
      <c r="W270" s="103"/>
      <c r="X270" s="104"/>
      <c r="Y270" s="105"/>
      <c r="Z270" s="104"/>
      <c r="AA270" s="105"/>
    </row>
    <row r="271" spans="1:27" x14ac:dyDescent="0.2">
      <c r="A271" s="191"/>
      <c r="B271" s="191"/>
      <c r="C271" s="191"/>
      <c r="D271" s="191"/>
      <c r="E271" s="191"/>
      <c r="F271" s="191"/>
      <c r="G271" s="191"/>
      <c r="H271" s="191"/>
      <c r="I271" s="191"/>
      <c r="J271" s="191"/>
      <c r="K271" s="191"/>
      <c r="L271" s="191"/>
      <c r="M271" s="191"/>
      <c r="N271" s="191"/>
      <c r="O271" s="191"/>
      <c r="P271" s="191"/>
      <c r="Q271" s="191"/>
      <c r="R271" s="192"/>
      <c r="S271" s="100"/>
      <c r="T271" s="100"/>
      <c r="U271" s="101"/>
      <c r="V271" s="102"/>
      <c r="W271" s="103"/>
      <c r="X271" s="104"/>
      <c r="Y271" s="105"/>
      <c r="Z271" s="104"/>
      <c r="AA271" s="105"/>
    </row>
    <row r="272" spans="1:27" x14ac:dyDescent="0.2">
      <c r="A272" s="191"/>
      <c r="B272" s="191"/>
      <c r="C272" s="191"/>
      <c r="D272" s="191"/>
      <c r="E272" s="191"/>
      <c r="F272" s="191"/>
      <c r="G272" s="191"/>
      <c r="H272" s="191"/>
      <c r="I272" s="191"/>
      <c r="J272" s="191"/>
      <c r="K272" s="191"/>
      <c r="L272" s="191"/>
      <c r="M272" s="191"/>
      <c r="N272" s="191"/>
      <c r="O272" s="191"/>
      <c r="P272" s="191"/>
      <c r="Q272" s="191"/>
      <c r="R272" s="192"/>
      <c r="S272" s="100"/>
      <c r="T272" s="100"/>
      <c r="U272" s="101"/>
      <c r="V272" s="102"/>
      <c r="W272" s="103"/>
      <c r="X272" s="104"/>
      <c r="Y272" s="105"/>
      <c r="Z272" s="104"/>
      <c r="AA272" s="105"/>
    </row>
    <row r="273" spans="1:27" x14ac:dyDescent="0.2">
      <c r="A273" s="191"/>
      <c r="B273" s="191"/>
      <c r="C273" s="191"/>
      <c r="D273" s="191"/>
      <c r="E273" s="191"/>
      <c r="F273" s="191"/>
      <c r="G273" s="191"/>
      <c r="H273" s="191"/>
      <c r="I273" s="191"/>
      <c r="J273" s="191"/>
      <c r="K273" s="191"/>
      <c r="L273" s="191"/>
      <c r="M273" s="191"/>
      <c r="N273" s="191"/>
      <c r="O273" s="191"/>
      <c r="P273" s="191"/>
      <c r="Q273" s="191"/>
      <c r="R273" s="192"/>
      <c r="S273" s="100"/>
      <c r="T273" s="100"/>
      <c r="U273" s="101"/>
      <c r="V273" s="102"/>
      <c r="W273" s="103"/>
      <c r="X273" s="104"/>
      <c r="Y273" s="105"/>
      <c r="Z273" s="104"/>
      <c r="AA273" s="105"/>
    </row>
    <row r="274" spans="1:27" x14ac:dyDescent="0.2">
      <c r="A274" s="191"/>
      <c r="B274" s="191"/>
      <c r="C274" s="191"/>
      <c r="D274" s="191"/>
      <c r="E274" s="191"/>
      <c r="F274" s="191"/>
      <c r="G274" s="191"/>
      <c r="H274" s="191"/>
      <c r="I274" s="191"/>
      <c r="J274" s="191"/>
      <c r="K274" s="191"/>
      <c r="L274" s="191"/>
      <c r="M274" s="191"/>
      <c r="N274" s="191"/>
      <c r="O274" s="191"/>
      <c r="P274" s="191"/>
      <c r="Q274" s="191"/>
      <c r="R274" s="192"/>
      <c r="S274" s="100"/>
      <c r="T274" s="100"/>
      <c r="U274" s="101"/>
      <c r="V274" s="102"/>
      <c r="W274" s="103"/>
      <c r="X274" s="104"/>
      <c r="Y274" s="105"/>
      <c r="Z274" s="104"/>
      <c r="AA274" s="105"/>
    </row>
    <row r="275" spans="1:27" x14ac:dyDescent="0.2">
      <c r="A275" s="131"/>
      <c r="B275" s="131"/>
      <c r="C275" s="131"/>
      <c r="D275" s="131"/>
      <c r="E275" s="131"/>
      <c r="F275" s="131"/>
      <c r="G275" s="131"/>
      <c r="H275" s="131"/>
      <c r="I275" s="131"/>
      <c r="J275" s="131"/>
      <c r="K275" s="131"/>
      <c r="L275" s="131"/>
      <c r="M275" s="131"/>
      <c r="N275" s="131"/>
      <c r="O275" s="131"/>
      <c r="P275" s="131"/>
      <c r="Q275" s="131"/>
      <c r="R275" s="132"/>
      <c r="S275" s="100"/>
      <c r="T275" s="100"/>
      <c r="U275" s="101"/>
      <c r="V275" s="102"/>
      <c r="W275" s="103"/>
      <c r="X275" s="104"/>
      <c r="Y275" s="105"/>
      <c r="Z275" s="104"/>
      <c r="AA275" s="105"/>
    </row>
    <row r="276" spans="1:27" x14ac:dyDescent="0.2">
      <c r="A276" s="106" t="s">
        <v>53</v>
      </c>
      <c r="B276" s="29"/>
      <c r="C276" s="98"/>
      <c r="D276" s="99"/>
      <c r="E276" s="98"/>
      <c r="F276" s="99"/>
      <c r="G276" s="98"/>
      <c r="H276" s="99"/>
      <c r="I276" s="98"/>
      <c r="J276" s="99"/>
      <c r="K276" s="98"/>
      <c r="L276" s="99"/>
      <c r="M276" s="98"/>
      <c r="N276" s="99"/>
      <c r="O276" s="98"/>
      <c r="P276" s="99"/>
      <c r="Q276" s="98"/>
      <c r="R276" s="99"/>
      <c r="S276" s="100"/>
      <c r="T276" s="100"/>
      <c r="U276" s="101"/>
      <c r="V276" s="102"/>
      <c r="W276" s="103"/>
      <c r="X276" s="104"/>
      <c r="Y276" s="105"/>
      <c r="Z276" s="104"/>
      <c r="AA276" s="105"/>
    </row>
    <row r="278" spans="1:27" x14ac:dyDescent="0.2">
      <c r="E278" s="4"/>
      <c r="F278" s="4"/>
    </row>
    <row r="279" spans="1:27" x14ac:dyDescent="0.2">
      <c r="E279" s="4"/>
      <c r="F279" s="4"/>
    </row>
  </sheetData>
  <mergeCells count="15">
    <mergeCell ref="A266:R267"/>
    <mergeCell ref="A269:R274"/>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64">
    <cfRule type="expression" dxfId="0" priority="1">
      <formula>MOD(ROW(),2)=1</formula>
    </cfRule>
  </conditionalFormatting>
  <pageMargins left="0.7" right="0.7" top="0.75" bottom="0.75" header="0.3" footer="0.3"/>
  <pageSetup orientation="portrait" horizontalDpi="1200" verticalDpi="1200" r:id="rId1"/>
  <ignoredErrors>
    <ignoredError sqref="U238:V238 U225:V225 U251:V251"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603FD-65B9-40F4-8729-97EC0D76E870}">
  <ds:schemaRefs>
    <ds:schemaRef ds:uri="http://purl.org/dc/elements/1.1/"/>
    <ds:schemaRef ds:uri="http://schemas.microsoft.com/office/2006/metadata/properties"/>
    <ds:schemaRef ds:uri="55967a09-b96c-481d-b98c-861a6f4ae28d"/>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98eca27-8f9c-4634-98de-86972290ae18"/>
    <ds:schemaRef ds:uri="http://www.w3.org/XML/1998/namespace"/>
  </ds:schemaRefs>
</ds:datastoreItem>
</file>

<file path=customXml/itemProps2.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82246-48FC-49A1-A0E6-5D68594710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Burnett</cp:lastModifiedBy>
  <cp:revision/>
  <cp:lastPrinted>2018-05-04T14:47:58Z</cp:lastPrinted>
  <dcterms:created xsi:type="dcterms:W3CDTF">2013-08-12T20:24:19Z</dcterms:created>
  <dcterms:modified xsi:type="dcterms:W3CDTF">2024-09-30T16:44:42Z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